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os\Python\"/>
    </mc:Choice>
  </mc:AlternateContent>
  <xr:revisionPtr revIDLastSave="0" documentId="13_ncr:1_{F323820D-AF22-49E2-A24D-85F40E658B9E}" xr6:coauthVersionLast="47" xr6:coauthVersionMax="47" xr10:uidLastSave="{00000000-0000-0000-0000-000000000000}"/>
  <bookViews>
    <workbookView xWindow="-120" yWindow="-120" windowWidth="29040" windowHeight="15720" tabRatio="748" activeTab="6" xr2:uid="{4A61B6E7-BBDD-42AF-AB4E-4A0170C83544}"/>
  </bookViews>
  <sheets>
    <sheet name="tb_tipo_produto" sheetId="6" r:id="rId1"/>
    <sheet name="tb_produto" sheetId="1" r:id="rId2"/>
    <sheet name="tb_ingredientes" sheetId="17" r:id="rId3"/>
    <sheet name="tb_fonecedor" sheetId="3" r:id="rId4"/>
    <sheet name="tb_cliente" sheetId="2" r:id="rId5"/>
    <sheet name="tb_venda" sheetId="5" r:id="rId6"/>
    <sheet name="feedback" sheetId="18" r:id="rId7"/>
  </sheets>
  <definedNames>
    <definedName name="_xlnm._FilterDatabase" localSheetId="4" hidden="1">tb_cliente!$A$4:$J$200</definedName>
    <definedName name="_xlnm._FilterDatabase" localSheetId="3" hidden="1">tb_fonecedor!$A$4:$F$4</definedName>
    <definedName name="_xlnm._FilterDatabase" localSheetId="1" hidden="1">tb_produto!$A$4:$D$4</definedName>
    <definedName name="_xlnm._FilterDatabase" localSheetId="0" hidden="1">tb_tipo_produto!$A$4:$B$4</definedName>
    <definedName name="_xlnm._FilterDatabase" localSheetId="5" hidden="1">tb_venda!$A$1:$O$500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9" i="5" l="1"/>
  <c r="K199" i="5" s="1"/>
  <c r="B200" i="5"/>
  <c r="J200" i="5" s="1"/>
  <c r="B201" i="5"/>
  <c r="E201" i="5" s="1"/>
  <c r="B202" i="5"/>
  <c r="B203" i="5"/>
  <c r="B204" i="5"/>
  <c r="G204" i="5" s="1"/>
  <c r="B205" i="5"/>
  <c r="B206" i="5"/>
  <c r="B207" i="5"/>
  <c r="J207" i="5" s="1"/>
  <c r="B208" i="5"/>
  <c r="I208" i="5" s="1"/>
  <c r="B209" i="5"/>
  <c r="I209" i="5" s="1"/>
  <c r="B210" i="5"/>
  <c r="C210" i="5" s="1"/>
  <c r="B211" i="5"/>
  <c r="G211" i="5" s="1"/>
  <c r="B212" i="5"/>
  <c r="F212" i="5" s="1"/>
  <c r="B213" i="5"/>
  <c r="H213" i="5" s="1"/>
  <c r="B214" i="5"/>
  <c r="B215" i="5"/>
  <c r="C215" i="5" s="1"/>
  <c r="B216" i="5"/>
  <c r="D216" i="5" s="1"/>
  <c r="B217" i="5"/>
  <c r="B218" i="5"/>
  <c r="B219" i="5"/>
  <c r="K219" i="5" s="1"/>
  <c r="B220" i="5"/>
  <c r="D220" i="5" s="1"/>
  <c r="B221" i="5"/>
  <c r="E221" i="5" s="1"/>
  <c r="B222" i="5"/>
  <c r="J222" i="5" s="1"/>
  <c r="B223" i="5"/>
  <c r="C223" i="5" s="1"/>
  <c r="B224" i="5"/>
  <c r="F224" i="5" s="1"/>
  <c r="B225" i="5"/>
  <c r="F225" i="5" s="1"/>
  <c r="B226" i="5"/>
  <c r="D226" i="5" s="1"/>
  <c r="B227" i="5"/>
  <c r="B228" i="5"/>
  <c r="D228" i="5" s="1"/>
  <c r="B229" i="5"/>
  <c r="D229" i="5" s="1"/>
  <c r="B230" i="5"/>
  <c r="G230" i="5" s="1"/>
  <c r="B231" i="5"/>
  <c r="H231" i="5" s="1"/>
  <c r="B232" i="5"/>
  <c r="J232" i="5" s="1"/>
  <c r="B233" i="5"/>
  <c r="I233" i="5" s="1"/>
  <c r="B234" i="5"/>
  <c r="B235" i="5"/>
  <c r="J235" i="5" s="1"/>
  <c r="B236" i="5"/>
  <c r="F236" i="5" s="1"/>
  <c r="B237" i="5"/>
  <c r="E237" i="5" s="1"/>
  <c r="B238" i="5"/>
  <c r="K238" i="5" s="1"/>
  <c r="B239" i="5"/>
  <c r="F239" i="5" s="1"/>
  <c r="B240" i="5"/>
  <c r="C240" i="5" s="1"/>
  <c r="B241" i="5"/>
  <c r="B242" i="5"/>
  <c r="B243" i="5"/>
  <c r="E243" i="5" s="1"/>
  <c r="B244" i="5"/>
  <c r="I244" i="5" s="1"/>
  <c r="B245" i="5"/>
  <c r="G245" i="5" s="1"/>
  <c r="B246" i="5"/>
  <c r="G246" i="5" s="1"/>
  <c r="B247" i="5"/>
  <c r="H247" i="5" s="1"/>
  <c r="B248" i="5"/>
  <c r="J248" i="5" s="1"/>
  <c r="B249" i="5"/>
  <c r="F249" i="5" s="1"/>
  <c r="B250" i="5"/>
  <c r="D250" i="5" s="1"/>
  <c r="B251" i="5"/>
  <c r="B252" i="5"/>
  <c r="B253" i="5"/>
  <c r="B254" i="5"/>
  <c r="B255" i="5"/>
  <c r="K255" i="5" s="1"/>
  <c r="B256" i="5"/>
  <c r="J256" i="5" s="1"/>
  <c r="B257" i="5"/>
  <c r="G257" i="5" s="1"/>
  <c r="B258" i="5"/>
  <c r="E258" i="5" s="1"/>
  <c r="B259" i="5"/>
  <c r="I259" i="5" s="1"/>
  <c r="B260" i="5"/>
  <c r="F260" i="5" s="1"/>
  <c r="B261" i="5"/>
  <c r="B262" i="5"/>
  <c r="D262" i="5" s="1"/>
  <c r="B263" i="5"/>
  <c r="C263" i="5" s="1"/>
  <c r="B264" i="5"/>
  <c r="H264" i="5" s="1"/>
  <c r="B265" i="5"/>
  <c r="B266" i="5"/>
  <c r="B267" i="5"/>
  <c r="H267" i="5" s="1"/>
  <c r="B268" i="5"/>
  <c r="E268" i="5" s="1"/>
  <c r="B269" i="5"/>
  <c r="J269" i="5" s="1"/>
  <c r="B270" i="5"/>
  <c r="B271" i="5"/>
  <c r="C271" i="5" s="1"/>
  <c r="B272" i="5"/>
  <c r="J272" i="5" s="1"/>
  <c r="B273" i="5"/>
  <c r="K273" i="5" s="1"/>
  <c r="B274" i="5"/>
  <c r="B275" i="5"/>
  <c r="E275" i="5" s="1"/>
  <c r="B276" i="5"/>
  <c r="E276" i="5" s="1"/>
  <c r="B277" i="5"/>
  <c r="B278" i="5"/>
  <c r="B279" i="5"/>
  <c r="K279" i="5" s="1"/>
  <c r="B280" i="5"/>
  <c r="J280" i="5" s="1"/>
  <c r="B281" i="5"/>
  <c r="F281" i="5" s="1"/>
  <c r="B282" i="5"/>
  <c r="F282" i="5" s="1"/>
  <c r="B283" i="5"/>
  <c r="H283" i="5" s="1"/>
  <c r="B284" i="5"/>
  <c r="C284" i="5" s="1"/>
  <c r="B285" i="5"/>
  <c r="C285" i="5" s="1"/>
  <c r="B286" i="5"/>
  <c r="D286" i="5" s="1"/>
  <c r="B287" i="5"/>
  <c r="B288" i="5"/>
  <c r="B289" i="5"/>
  <c r="B290" i="5"/>
  <c r="B291" i="5"/>
  <c r="F291" i="5" s="1"/>
  <c r="B292" i="5"/>
  <c r="E292" i="5" s="1"/>
  <c r="B293" i="5"/>
  <c r="H293" i="5" s="1"/>
  <c r="B294" i="5"/>
  <c r="H294" i="5" s="1"/>
  <c r="B295" i="5"/>
  <c r="K295" i="5" s="1"/>
  <c r="B296" i="5"/>
  <c r="J296" i="5" s="1"/>
  <c r="B297" i="5"/>
  <c r="B298" i="5"/>
  <c r="B299" i="5"/>
  <c r="C299" i="5" s="1"/>
  <c r="B300" i="5"/>
  <c r="E300" i="5" s="1"/>
  <c r="B301" i="5"/>
  <c r="B302" i="5"/>
  <c r="B303" i="5"/>
  <c r="E303" i="5" s="1"/>
  <c r="B304" i="5"/>
  <c r="C304" i="5" s="1"/>
  <c r="B305" i="5"/>
  <c r="J305" i="5" s="1"/>
  <c r="B306" i="5"/>
  <c r="B307" i="5"/>
  <c r="K307" i="5" s="1"/>
  <c r="B308" i="5"/>
  <c r="E308" i="5" s="1"/>
  <c r="B309" i="5"/>
  <c r="B310" i="5"/>
  <c r="B311" i="5"/>
  <c r="B312" i="5"/>
  <c r="B313" i="5"/>
  <c r="B314" i="5"/>
  <c r="B315" i="5"/>
  <c r="K315" i="5" s="1"/>
  <c r="B316" i="5"/>
  <c r="B317" i="5"/>
  <c r="C317" i="5" s="1"/>
  <c r="B318" i="5"/>
  <c r="J318" i="5" s="1"/>
  <c r="B319" i="5"/>
  <c r="C319" i="5" s="1"/>
  <c r="B320" i="5"/>
  <c r="B321" i="5"/>
  <c r="K321" i="5" s="1"/>
  <c r="B322" i="5"/>
  <c r="B323" i="5"/>
  <c r="F323" i="5" s="1"/>
  <c r="B324" i="5"/>
  <c r="E324" i="5" s="1"/>
  <c r="B325" i="5"/>
  <c r="B326" i="5"/>
  <c r="B327" i="5"/>
  <c r="H327" i="5" s="1"/>
  <c r="B328" i="5"/>
  <c r="C328" i="5" s="1"/>
  <c r="B329" i="5"/>
  <c r="I329" i="5" s="1"/>
  <c r="B330" i="5"/>
  <c r="C330" i="5" s="1"/>
  <c r="B331" i="5"/>
  <c r="J331" i="5" s="1"/>
  <c r="B332" i="5"/>
  <c r="H332" i="5" s="1"/>
  <c r="B333" i="5"/>
  <c r="F333" i="5" s="1"/>
  <c r="B334" i="5"/>
  <c r="C334" i="5" s="1"/>
  <c r="B335" i="5"/>
  <c r="B336" i="5"/>
  <c r="D336" i="5" s="1"/>
  <c r="B337" i="5"/>
  <c r="B338" i="5"/>
  <c r="B339" i="5"/>
  <c r="K339" i="5" s="1"/>
  <c r="B340" i="5"/>
  <c r="B341" i="5"/>
  <c r="B342" i="5"/>
  <c r="C342" i="5" s="1"/>
  <c r="B343" i="5"/>
  <c r="F343" i="5" s="1"/>
  <c r="B344" i="5"/>
  <c r="C344" i="5" s="1"/>
  <c r="B345" i="5"/>
  <c r="E345" i="5" s="1"/>
  <c r="B346" i="5"/>
  <c r="B347" i="5"/>
  <c r="E347" i="5" s="1"/>
  <c r="B348" i="5"/>
  <c r="E348" i="5" s="1"/>
  <c r="B349" i="5"/>
  <c r="G349" i="5" s="1"/>
  <c r="B350" i="5"/>
  <c r="B351" i="5"/>
  <c r="H351" i="5" s="1"/>
  <c r="B352" i="5"/>
  <c r="C352" i="5" s="1"/>
  <c r="B353" i="5"/>
  <c r="F353" i="5" s="1"/>
  <c r="B354" i="5"/>
  <c r="B355" i="5"/>
  <c r="I355" i="5" s="1"/>
  <c r="B356" i="5"/>
  <c r="K356" i="5" s="1"/>
  <c r="B357" i="5"/>
  <c r="D357" i="5" s="1"/>
  <c r="B358" i="5"/>
  <c r="B359" i="5"/>
  <c r="B360" i="5"/>
  <c r="B361" i="5"/>
  <c r="B362" i="5"/>
  <c r="B363" i="5"/>
  <c r="J363" i="5" s="1"/>
  <c r="B364" i="5"/>
  <c r="E364" i="5" s="1"/>
  <c r="B365" i="5"/>
  <c r="E365" i="5" s="1"/>
  <c r="B366" i="5"/>
  <c r="E366" i="5" s="1"/>
  <c r="B367" i="5"/>
  <c r="E367" i="5" s="1"/>
  <c r="B368" i="5"/>
  <c r="D368" i="5" s="1"/>
  <c r="B369" i="5"/>
  <c r="G369" i="5" s="1"/>
  <c r="B370" i="5"/>
  <c r="B371" i="5"/>
  <c r="H371" i="5" s="1"/>
  <c r="B372" i="5"/>
  <c r="B373" i="5"/>
  <c r="B374" i="5"/>
  <c r="B375" i="5"/>
  <c r="K375" i="5" s="1"/>
  <c r="B376" i="5"/>
  <c r="H376" i="5" s="1"/>
  <c r="B377" i="5"/>
  <c r="F377" i="5" s="1"/>
  <c r="B378" i="5"/>
  <c r="J378" i="5" s="1"/>
  <c r="B379" i="5"/>
  <c r="H379" i="5" s="1"/>
  <c r="B380" i="5"/>
  <c r="E380" i="5" s="1"/>
  <c r="B381" i="5"/>
  <c r="H381" i="5" s="1"/>
  <c r="B382" i="5"/>
  <c r="F382" i="5" s="1"/>
  <c r="B383" i="5"/>
  <c r="C383" i="5" s="1"/>
  <c r="B384" i="5"/>
  <c r="C384" i="5" s="1"/>
  <c r="B385" i="5"/>
  <c r="C385" i="5" s="1"/>
  <c r="B386" i="5"/>
  <c r="B387" i="5"/>
  <c r="H387" i="5" s="1"/>
  <c r="B388" i="5"/>
  <c r="H388" i="5" s="1"/>
  <c r="B389" i="5"/>
  <c r="F389" i="5" s="1"/>
  <c r="B390" i="5"/>
  <c r="J390" i="5" s="1"/>
  <c r="B391" i="5"/>
  <c r="D391" i="5" s="1"/>
  <c r="B392" i="5"/>
  <c r="E392" i="5" s="1"/>
  <c r="B393" i="5"/>
  <c r="B394" i="5"/>
  <c r="B395" i="5"/>
  <c r="B396" i="5"/>
  <c r="H396" i="5" s="1"/>
  <c r="B397" i="5"/>
  <c r="B398" i="5"/>
  <c r="B399" i="5"/>
  <c r="I399" i="5" s="1"/>
  <c r="B400" i="5"/>
  <c r="K400" i="5" s="1"/>
  <c r="B401" i="5"/>
  <c r="F401" i="5" s="1"/>
  <c r="B402" i="5"/>
  <c r="E402" i="5" s="1"/>
  <c r="B403" i="5"/>
  <c r="F403" i="5" s="1"/>
  <c r="B404" i="5"/>
  <c r="J404" i="5" s="1"/>
  <c r="B405" i="5"/>
  <c r="C405" i="5" s="1"/>
  <c r="B406" i="5"/>
  <c r="D406" i="5" s="1"/>
  <c r="B407" i="5"/>
  <c r="I407" i="5" s="1"/>
  <c r="B408" i="5"/>
  <c r="D408" i="5" s="1"/>
  <c r="B409" i="5"/>
  <c r="B410" i="5"/>
  <c r="B411" i="5"/>
  <c r="F411" i="5" s="1"/>
  <c r="B412" i="5"/>
  <c r="J412" i="5" s="1"/>
  <c r="B413" i="5"/>
  <c r="C413" i="5" s="1"/>
  <c r="B414" i="5"/>
  <c r="F414" i="5" s="1"/>
  <c r="B415" i="5"/>
  <c r="H415" i="5" s="1"/>
  <c r="B416" i="5"/>
  <c r="K416" i="5" s="1"/>
  <c r="B417" i="5"/>
  <c r="K417" i="5" s="1"/>
  <c r="B418" i="5"/>
  <c r="B419" i="5"/>
  <c r="C419" i="5" s="1"/>
  <c r="B420" i="5"/>
  <c r="B421" i="5"/>
  <c r="B422" i="5"/>
  <c r="B423" i="5"/>
  <c r="J423" i="5" s="1"/>
  <c r="B424" i="5"/>
  <c r="J424" i="5" s="1"/>
  <c r="B425" i="5"/>
  <c r="I425" i="5" s="1"/>
  <c r="B426" i="5"/>
  <c r="B427" i="5"/>
  <c r="J427" i="5" s="1"/>
  <c r="B428" i="5"/>
  <c r="F428" i="5" s="1"/>
  <c r="B429" i="5"/>
  <c r="E429" i="5" s="1"/>
  <c r="B430" i="5"/>
  <c r="B431" i="5"/>
  <c r="F431" i="5" s="1"/>
  <c r="B432" i="5"/>
  <c r="I432" i="5" s="1"/>
  <c r="B433" i="5"/>
  <c r="B434" i="5"/>
  <c r="B435" i="5"/>
  <c r="K435" i="5" s="1"/>
  <c r="B436" i="5"/>
  <c r="K436" i="5" s="1"/>
  <c r="B437" i="5"/>
  <c r="G437" i="5" s="1"/>
  <c r="B438" i="5"/>
  <c r="E438" i="5" s="1"/>
  <c r="B439" i="5"/>
  <c r="G439" i="5" s="1"/>
  <c r="B440" i="5"/>
  <c r="J440" i="5" s="1"/>
  <c r="B441" i="5"/>
  <c r="F441" i="5" s="1"/>
  <c r="B442" i="5"/>
  <c r="B443" i="5"/>
  <c r="B444" i="5"/>
  <c r="J444" i="5" s="1"/>
  <c r="B445" i="5"/>
  <c r="B446" i="5"/>
  <c r="B447" i="5"/>
  <c r="J447" i="5" s="1"/>
  <c r="B448" i="5"/>
  <c r="D448" i="5" s="1"/>
  <c r="B449" i="5"/>
  <c r="F449" i="5" s="1"/>
  <c r="B450" i="5"/>
  <c r="B451" i="5"/>
  <c r="C451" i="5" s="1"/>
  <c r="B452" i="5"/>
  <c r="C452" i="5" s="1"/>
  <c r="B453" i="5"/>
  <c r="C453" i="5" s="1"/>
  <c r="B454" i="5"/>
  <c r="F454" i="5" s="1"/>
  <c r="B455" i="5"/>
  <c r="E455" i="5" s="1"/>
  <c r="B456" i="5"/>
  <c r="B457" i="5"/>
  <c r="B458" i="5"/>
  <c r="B459" i="5"/>
  <c r="K459" i="5" s="1"/>
  <c r="B460" i="5"/>
  <c r="G460" i="5" s="1"/>
  <c r="B461" i="5"/>
  <c r="F461" i="5" s="1"/>
  <c r="B462" i="5"/>
  <c r="F462" i="5" s="1"/>
  <c r="B463" i="5"/>
  <c r="K463" i="5" s="1"/>
  <c r="B464" i="5"/>
  <c r="D464" i="5" s="1"/>
  <c r="B465" i="5"/>
  <c r="B466" i="5"/>
  <c r="H466" i="5" s="1"/>
  <c r="B467" i="5"/>
  <c r="C467" i="5" s="1"/>
  <c r="B468" i="5"/>
  <c r="G468" i="5" s="1"/>
  <c r="B469" i="5"/>
  <c r="B470" i="5"/>
  <c r="B471" i="5"/>
  <c r="H471" i="5" s="1"/>
  <c r="B472" i="5"/>
  <c r="K472" i="5" s="1"/>
  <c r="B473" i="5"/>
  <c r="G473" i="5" s="1"/>
  <c r="B474" i="5"/>
  <c r="C474" i="5" s="1"/>
  <c r="B475" i="5"/>
  <c r="C475" i="5" s="1"/>
  <c r="B476" i="5"/>
  <c r="I476" i="5" s="1"/>
  <c r="B477" i="5"/>
  <c r="I477" i="5" s="1"/>
  <c r="B478" i="5"/>
  <c r="D478" i="5" s="1"/>
  <c r="B479" i="5"/>
  <c r="F479" i="5" s="1"/>
  <c r="B480" i="5"/>
  <c r="F480" i="5" s="1"/>
  <c r="B481" i="5"/>
  <c r="D481" i="5" s="1"/>
  <c r="B482" i="5"/>
  <c r="B483" i="5"/>
  <c r="I483" i="5" s="1"/>
  <c r="B484" i="5"/>
  <c r="K484" i="5" s="1"/>
  <c r="B485" i="5"/>
  <c r="H485" i="5" s="1"/>
  <c r="B486" i="5"/>
  <c r="B487" i="5"/>
  <c r="J487" i="5" s="1"/>
  <c r="B488" i="5"/>
  <c r="G488" i="5" s="1"/>
  <c r="B489" i="5"/>
  <c r="F489" i="5" s="1"/>
  <c r="B490" i="5"/>
  <c r="B491" i="5"/>
  <c r="B492" i="5"/>
  <c r="G492" i="5" s="1"/>
  <c r="B493" i="5"/>
  <c r="G493" i="5" s="1"/>
  <c r="B494" i="5"/>
  <c r="B495" i="5"/>
  <c r="J495" i="5" s="1"/>
  <c r="B496" i="5"/>
  <c r="E496" i="5" s="1"/>
  <c r="B497" i="5"/>
  <c r="F497" i="5" s="1"/>
  <c r="B498" i="5"/>
  <c r="C498" i="5" s="1"/>
  <c r="B499" i="5"/>
  <c r="D499" i="5" s="1"/>
  <c r="B500" i="5"/>
  <c r="K500" i="5" s="1"/>
  <c r="B198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K2" i="5"/>
  <c r="J2" i="5"/>
  <c r="I2" i="5"/>
  <c r="H2" i="5"/>
  <c r="G2" i="5"/>
  <c r="F2" i="5"/>
  <c r="E2" i="5"/>
  <c r="D2" i="5"/>
  <c r="C2" i="5"/>
  <c r="J276" i="5" l="1"/>
  <c r="D399" i="5"/>
  <c r="D411" i="5"/>
  <c r="E255" i="5"/>
  <c r="D303" i="5"/>
  <c r="G231" i="5"/>
  <c r="E279" i="5"/>
  <c r="C219" i="5"/>
  <c r="D219" i="5"/>
  <c r="H219" i="5"/>
  <c r="K207" i="5"/>
  <c r="C459" i="5"/>
  <c r="D207" i="5"/>
  <c r="F255" i="5"/>
  <c r="C411" i="5"/>
  <c r="F231" i="5"/>
  <c r="D267" i="5"/>
  <c r="C339" i="5"/>
  <c r="F219" i="5"/>
  <c r="I219" i="5"/>
  <c r="E423" i="5"/>
  <c r="E363" i="5"/>
  <c r="E327" i="5"/>
  <c r="G267" i="5"/>
  <c r="E212" i="5"/>
  <c r="F296" i="5"/>
  <c r="C332" i="5"/>
  <c r="F284" i="5"/>
  <c r="H488" i="5"/>
  <c r="H476" i="5"/>
  <c r="D452" i="5"/>
  <c r="C447" i="5"/>
  <c r="C435" i="5"/>
  <c r="G315" i="5"/>
  <c r="I315" i="5"/>
  <c r="C365" i="5"/>
  <c r="E211" i="5"/>
  <c r="G329" i="5"/>
  <c r="K363" i="5"/>
  <c r="I495" i="5"/>
  <c r="C209" i="5"/>
  <c r="F483" i="5"/>
  <c r="J211" i="5"/>
  <c r="C499" i="5"/>
  <c r="C403" i="5"/>
  <c r="D247" i="5"/>
  <c r="F283" i="5"/>
  <c r="H211" i="5"/>
  <c r="C391" i="5"/>
  <c r="C487" i="5"/>
  <c r="C449" i="5"/>
  <c r="C331" i="5"/>
  <c r="D451" i="5"/>
  <c r="F484" i="5"/>
  <c r="K364" i="5"/>
  <c r="D463" i="5"/>
  <c r="I474" i="5"/>
  <c r="H487" i="5"/>
  <c r="C307" i="5"/>
  <c r="F378" i="5"/>
  <c r="G379" i="5"/>
  <c r="I211" i="5"/>
  <c r="D487" i="5"/>
  <c r="C318" i="5"/>
  <c r="E415" i="5"/>
  <c r="C427" i="5"/>
  <c r="C281" i="5"/>
  <c r="G355" i="5"/>
  <c r="H475" i="5"/>
  <c r="C425" i="5"/>
  <c r="D283" i="5"/>
  <c r="F295" i="5"/>
  <c r="G331" i="5"/>
  <c r="H423" i="5"/>
  <c r="E295" i="5"/>
  <c r="C379" i="5"/>
  <c r="D200" i="5"/>
  <c r="E284" i="5"/>
  <c r="H319" i="5"/>
  <c r="I464" i="5"/>
  <c r="J415" i="5"/>
  <c r="C463" i="5"/>
  <c r="C211" i="5"/>
  <c r="D367" i="5"/>
  <c r="D199" i="5"/>
  <c r="E283" i="5"/>
  <c r="H272" i="5"/>
  <c r="I439" i="5"/>
  <c r="H403" i="5"/>
  <c r="K392" i="5"/>
  <c r="C343" i="5"/>
  <c r="D355" i="5"/>
  <c r="F427" i="5"/>
  <c r="H271" i="5"/>
  <c r="I391" i="5"/>
  <c r="K331" i="5"/>
  <c r="D343" i="5"/>
  <c r="F404" i="5"/>
  <c r="H259" i="5"/>
  <c r="I295" i="5"/>
  <c r="C247" i="5"/>
  <c r="D344" i="5"/>
  <c r="E259" i="5"/>
  <c r="F200" i="5"/>
  <c r="H260" i="5"/>
  <c r="J236" i="5"/>
  <c r="K259" i="5"/>
  <c r="C333" i="5"/>
  <c r="D319" i="5"/>
  <c r="I294" i="5"/>
  <c r="J223" i="5"/>
  <c r="E463" i="5"/>
  <c r="E344" i="5"/>
  <c r="E236" i="5"/>
  <c r="F451" i="5"/>
  <c r="F344" i="5"/>
  <c r="C404" i="5"/>
  <c r="D471" i="5"/>
  <c r="D356" i="5"/>
  <c r="D236" i="5"/>
  <c r="E439" i="5"/>
  <c r="E331" i="5"/>
  <c r="E223" i="5"/>
  <c r="F440" i="5"/>
  <c r="F223" i="5"/>
  <c r="G356" i="5"/>
  <c r="H303" i="5"/>
  <c r="I212" i="5"/>
  <c r="J295" i="5"/>
  <c r="I332" i="5"/>
  <c r="C439" i="5"/>
  <c r="C368" i="5"/>
  <c r="C199" i="5"/>
  <c r="D427" i="5"/>
  <c r="D307" i="5"/>
  <c r="E379" i="5"/>
  <c r="F380" i="5"/>
  <c r="G271" i="5"/>
  <c r="H427" i="5"/>
  <c r="I331" i="5"/>
  <c r="J428" i="5"/>
  <c r="C200" i="5"/>
  <c r="D428" i="5"/>
  <c r="C488" i="5"/>
  <c r="C367" i="5"/>
  <c r="E369" i="5"/>
  <c r="E260" i="5"/>
  <c r="F379" i="5"/>
  <c r="F271" i="5"/>
  <c r="G499" i="5"/>
  <c r="H212" i="5"/>
  <c r="J416" i="5"/>
  <c r="J212" i="5"/>
  <c r="K260" i="5"/>
  <c r="H367" i="5"/>
  <c r="G452" i="5"/>
  <c r="C364" i="5"/>
  <c r="D392" i="5"/>
  <c r="E500" i="5"/>
  <c r="J379" i="5"/>
  <c r="C483" i="5"/>
  <c r="C416" i="5"/>
  <c r="C363" i="5"/>
  <c r="D264" i="5"/>
  <c r="E487" i="5"/>
  <c r="E355" i="5"/>
  <c r="F352" i="5"/>
  <c r="F247" i="5"/>
  <c r="G427" i="5"/>
  <c r="G200" i="5"/>
  <c r="H353" i="5"/>
  <c r="I271" i="5"/>
  <c r="K200" i="5"/>
  <c r="C484" i="5"/>
  <c r="F367" i="5"/>
  <c r="G428" i="5"/>
  <c r="C476" i="5"/>
  <c r="C415" i="5"/>
  <c r="D488" i="5"/>
  <c r="D387" i="5"/>
  <c r="D248" i="5"/>
  <c r="E464" i="5"/>
  <c r="E247" i="5"/>
  <c r="F452" i="5"/>
  <c r="F351" i="5"/>
  <c r="G387" i="5"/>
  <c r="H331" i="5"/>
  <c r="I267" i="5"/>
  <c r="C201" i="5"/>
  <c r="C300" i="5"/>
  <c r="G201" i="5"/>
  <c r="D285" i="5"/>
  <c r="F201" i="5"/>
  <c r="G333" i="5"/>
  <c r="K464" i="5"/>
  <c r="D334" i="5"/>
  <c r="C286" i="5"/>
  <c r="H273" i="5"/>
  <c r="C454" i="5"/>
  <c r="D225" i="5"/>
  <c r="E273" i="5"/>
  <c r="G225" i="5"/>
  <c r="D477" i="5"/>
  <c r="J213" i="5"/>
  <c r="F394" i="5"/>
  <c r="C394" i="5"/>
  <c r="D394" i="5"/>
  <c r="C214" i="5"/>
  <c r="D214" i="5"/>
  <c r="J201" i="5"/>
  <c r="K201" i="5"/>
  <c r="D201" i="5"/>
  <c r="I201" i="5"/>
  <c r="D273" i="5"/>
  <c r="H382" i="5"/>
  <c r="C262" i="5"/>
  <c r="D490" i="5"/>
  <c r="C490" i="5"/>
  <c r="C466" i="5"/>
  <c r="F466" i="5"/>
  <c r="D466" i="5"/>
  <c r="C442" i="5"/>
  <c r="F442" i="5"/>
  <c r="D442" i="5"/>
  <c r="C430" i="5"/>
  <c r="D430" i="5"/>
  <c r="F430" i="5"/>
  <c r="D418" i="5"/>
  <c r="F418" i="5"/>
  <c r="F406" i="5"/>
  <c r="C406" i="5"/>
  <c r="D370" i="5"/>
  <c r="H370" i="5"/>
  <c r="F370" i="5"/>
  <c r="C370" i="5"/>
  <c r="F358" i="5"/>
  <c r="D358" i="5"/>
  <c r="C358" i="5"/>
  <c r="D346" i="5"/>
  <c r="C346" i="5"/>
  <c r="C322" i="5"/>
  <c r="F322" i="5"/>
  <c r="D322" i="5"/>
  <c r="F226" i="5"/>
  <c r="C226" i="5"/>
  <c r="C489" i="5"/>
  <c r="J489" i="5"/>
  <c r="E489" i="5"/>
  <c r="K489" i="5"/>
  <c r="I489" i="5"/>
  <c r="J477" i="5"/>
  <c r="G477" i="5"/>
  <c r="E477" i="5"/>
  <c r="H477" i="5"/>
  <c r="K465" i="5"/>
  <c r="C465" i="5"/>
  <c r="F465" i="5"/>
  <c r="G465" i="5"/>
  <c r="E465" i="5"/>
  <c r="D465" i="5"/>
  <c r="J465" i="5"/>
  <c r="H465" i="5"/>
  <c r="I465" i="5"/>
  <c r="K453" i="5"/>
  <c r="G453" i="5"/>
  <c r="D453" i="5"/>
  <c r="J453" i="5"/>
  <c r="E453" i="5"/>
  <c r="H441" i="5"/>
  <c r="E441" i="5"/>
  <c r="I441" i="5"/>
  <c r="C441" i="5"/>
  <c r="J441" i="5"/>
  <c r="K441" i="5"/>
  <c r="D441" i="5"/>
  <c r="K429" i="5"/>
  <c r="F429" i="5"/>
  <c r="H429" i="5"/>
  <c r="C429" i="5"/>
  <c r="J417" i="5"/>
  <c r="E417" i="5"/>
  <c r="I417" i="5"/>
  <c r="G417" i="5"/>
  <c r="D417" i="5"/>
  <c r="J405" i="5"/>
  <c r="D405" i="5"/>
  <c r="G405" i="5"/>
  <c r="I405" i="5"/>
  <c r="H405" i="5"/>
  <c r="J393" i="5"/>
  <c r="K393" i="5"/>
  <c r="H393" i="5"/>
  <c r="F393" i="5"/>
  <c r="I393" i="5"/>
  <c r="C393" i="5"/>
  <c r="D393" i="5"/>
  <c r="K381" i="5"/>
  <c r="C381" i="5"/>
  <c r="G381" i="5"/>
  <c r="D381" i="5"/>
  <c r="E381" i="5"/>
  <c r="K369" i="5"/>
  <c r="D369" i="5"/>
  <c r="H369" i="5"/>
  <c r="F369" i="5"/>
  <c r="C369" i="5"/>
  <c r="H357" i="5"/>
  <c r="I357" i="5"/>
  <c r="F357" i="5"/>
  <c r="E357" i="5"/>
  <c r="C357" i="5"/>
  <c r="J357" i="5"/>
  <c r="G357" i="5"/>
  <c r="K345" i="5"/>
  <c r="H345" i="5"/>
  <c r="G345" i="5"/>
  <c r="C345" i="5"/>
  <c r="J345" i="5"/>
  <c r="F345" i="5"/>
  <c r="D345" i="5"/>
  <c r="J333" i="5"/>
  <c r="D333" i="5"/>
  <c r="K333" i="5"/>
  <c r="H333" i="5"/>
  <c r="E333" i="5"/>
  <c r="H321" i="5"/>
  <c r="C321" i="5"/>
  <c r="F321" i="5"/>
  <c r="J321" i="5"/>
  <c r="G321" i="5"/>
  <c r="D321" i="5"/>
  <c r="I321" i="5"/>
  <c r="K309" i="5"/>
  <c r="E309" i="5"/>
  <c r="D309" i="5"/>
  <c r="F309" i="5"/>
  <c r="C309" i="5"/>
  <c r="H309" i="5"/>
  <c r="K297" i="5"/>
  <c r="I297" i="5"/>
  <c r="C297" i="5"/>
  <c r="H297" i="5"/>
  <c r="E297" i="5"/>
  <c r="D297" i="5"/>
  <c r="J297" i="5"/>
  <c r="I285" i="5"/>
  <c r="H285" i="5"/>
  <c r="G285" i="5"/>
  <c r="K285" i="5"/>
  <c r="F285" i="5"/>
  <c r="F273" i="5"/>
  <c r="C273" i="5"/>
  <c r="J273" i="5"/>
  <c r="I273" i="5"/>
  <c r="E261" i="5"/>
  <c r="J261" i="5"/>
  <c r="C261" i="5"/>
  <c r="G261" i="5"/>
  <c r="I261" i="5"/>
  <c r="F261" i="5"/>
  <c r="H261" i="5"/>
  <c r="K249" i="5"/>
  <c r="D249" i="5"/>
  <c r="J249" i="5"/>
  <c r="G249" i="5"/>
  <c r="E249" i="5"/>
  <c r="H249" i="5"/>
  <c r="C249" i="5"/>
  <c r="F213" i="5"/>
  <c r="D213" i="5"/>
  <c r="I213" i="5"/>
  <c r="C213" i="5"/>
  <c r="K213" i="5"/>
  <c r="E213" i="5"/>
  <c r="G213" i="5"/>
  <c r="C477" i="5"/>
  <c r="C250" i="5"/>
  <c r="D429" i="5"/>
  <c r="E405" i="5"/>
  <c r="E321" i="5"/>
  <c r="F477" i="5"/>
  <c r="G441" i="5"/>
  <c r="K261" i="5"/>
  <c r="D261" i="5"/>
  <c r="E393" i="5"/>
  <c r="F297" i="5"/>
  <c r="G429" i="5"/>
  <c r="G297" i="5"/>
  <c r="H489" i="5"/>
  <c r="I381" i="5"/>
  <c r="J285" i="5"/>
  <c r="K477" i="5"/>
  <c r="F310" i="5"/>
  <c r="C310" i="5"/>
  <c r="C298" i="5"/>
  <c r="D298" i="5"/>
  <c r="D274" i="5"/>
  <c r="F274" i="5"/>
  <c r="D202" i="5"/>
  <c r="F202" i="5"/>
  <c r="H202" i="5"/>
  <c r="C202" i="5"/>
  <c r="G237" i="5"/>
  <c r="H237" i="5"/>
  <c r="I237" i="5"/>
  <c r="J237" i="5"/>
  <c r="K237" i="5"/>
  <c r="D237" i="5"/>
  <c r="F237" i="5"/>
  <c r="F405" i="5"/>
  <c r="C417" i="5"/>
  <c r="C238" i="5"/>
  <c r="E285" i="5"/>
  <c r="F453" i="5"/>
  <c r="G273" i="5"/>
  <c r="H201" i="5"/>
  <c r="I345" i="5"/>
  <c r="K198" i="5"/>
  <c r="C198" i="5"/>
  <c r="J198" i="5"/>
  <c r="F198" i="5"/>
  <c r="E198" i="5"/>
  <c r="G198" i="5"/>
  <c r="D198" i="5"/>
  <c r="J225" i="5"/>
  <c r="E225" i="5"/>
  <c r="C225" i="5"/>
  <c r="I225" i="5"/>
  <c r="H225" i="5"/>
  <c r="G489" i="5"/>
  <c r="F381" i="5"/>
  <c r="C237" i="5"/>
  <c r="D489" i="5"/>
  <c r="I333" i="5"/>
  <c r="F488" i="5"/>
  <c r="G440" i="5"/>
  <c r="G368" i="5"/>
  <c r="G296" i="5"/>
  <c r="I356" i="5"/>
  <c r="C248" i="5"/>
  <c r="D480" i="5"/>
  <c r="E332" i="5"/>
  <c r="F487" i="5"/>
  <c r="F396" i="5"/>
  <c r="G283" i="5"/>
  <c r="G212" i="5"/>
  <c r="H404" i="5"/>
  <c r="I272" i="5"/>
  <c r="I200" i="5"/>
  <c r="G332" i="5"/>
  <c r="D332" i="5"/>
  <c r="J320" i="5"/>
  <c r="F320" i="5"/>
  <c r="K320" i="5"/>
  <c r="K296" i="5"/>
  <c r="I296" i="5"/>
  <c r="D296" i="5"/>
  <c r="C296" i="5"/>
  <c r="H296" i="5"/>
  <c r="E224" i="5"/>
  <c r="C224" i="5"/>
  <c r="D224" i="5"/>
  <c r="E320" i="5"/>
  <c r="J499" i="5"/>
  <c r="F499" i="5"/>
  <c r="E499" i="5"/>
  <c r="K391" i="5"/>
  <c r="H391" i="5"/>
  <c r="F391" i="5"/>
  <c r="H343" i="5"/>
  <c r="G343" i="5"/>
  <c r="F331" i="5"/>
  <c r="D331" i="5"/>
  <c r="K319" i="5"/>
  <c r="J319" i="5"/>
  <c r="F319" i="5"/>
  <c r="E319" i="5"/>
  <c r="H295" i="5"/>
  <c r="C295" i="5"/>
  <c r="D295" i="5"/>
  <c r="G295" i="5"/>
  <c r="K271" i="5"/>
  <c r="E271" i="5"/>
  <c r="D211" i="5"/>
  <c r="K211" i="5"/>
  <c r="D416" i="5"/>
  <c r="G487" i="5"/>
  <c r="G260" i="5"/>
  <c r="H440" i="5"/>
  <c r="H307" i="5"/>
  <c r="I500" i="5"/>
  <c r="I415" i="5"/>
  <c r="K414" i="5"/>
  <c r="C414" i="5"/>
  <c r="J476" i="5"/>
  <c r="D476" i="5"/>
  <c r="H392" i="5"/>
  <c r="F392" i="5"/>
  <c r="K380" i="5"/>
  <c r="J380" i="5"/>
  <c r="C380" i="5"/>
  <c r="I380" i="5"/>
  <c r="E356" i="5"/>
  <c r="C356" i="5"/>
  <c r="I344" i="5"/>
  <c r="H344" i="5"/>
  <c r="G344" i="5"/>
  <c r="H284" i="5"/>
  <c r="G284" i="5"/>
  <c r="G272" i="5"/>
  <c r="F272" i="5"/>
  <c r="E272" i="5"/>
  <c r="K236" i="5"/>
  <c r="H236" i="5"/>
  <c r="I236" i="5"/>
  <c r="G236" i="5"/>
  <c r="C236" i="5"/>
  <c r="D272" i="5"/>
  <c r="E428" i="5"/>
  <c r="E368" i="5"/>
  <c r="E200" i="5"/>
  <c r="F476" i="5"/>
  <c r="F332" i="5"/>
  <c r="H380" i="5"/>
  <c r="H308" i="5"/>
  <c r="H248" i="5"/>
  <c r="I416" i="5"/>
  <c r="I260" i="5"/>
  <c r="J356" i="5"/>
  <c r="G475" i="5"/>
  <c r="D475" i="5"/>
  <c r="J463" i="5"/>
  <c r="F463" i="5"/>
  <c r="H463" i="5"/>
  <c r="G463" i="5"/>
  <c r="K451" i="5"/>
  <c r="E451" i="5"/>
  <c r="I451" i="5"/>
  <c r="F439" i="5"/>
  <c r="D439" i="5"/>
  <c r="G403" i="5"/>
  <c r="D403" i="5"/>
  <c r="E403" i="5"/>
  <c r="J403" i="5"/>
  <c r="K379" i="5"/>
  <c r="I379" i="5"/>
  <c r="H355" i="5"/>
  <c r="F355" i="5"/>
  <c r="C355" i="5"/>
  <c r="J259" i="5"/>
  <c r="C259" i="5"/>
  <c r="D259" i="5"/>
  <c r="K235" i="5"/>
  <c r="I235" i="5"/>
  <c r="G235" i="5"/>
  <c r="F235" i="5"/>
  <c r="E235" i="5"/>
  <c r="J199" i="5"/>
  <c r="F199" i="5"/>
  <c r="C468" i="5"/>
  <c r="C235" i="5"/>
  <c r="D380" i="5"/>
  <c r="D271" i="5"/>
  <c r="D223" i="5"/>
  <c r="E427" i="5"/>
  <c r="E307" i="5"/>
  <c r="E199" i="5"/>
  <c r="F475" i="5"/>
  <c r="G415" i="5"/>
  <c r="C500" i="5"/>
  <c r="C464" i="5"/>
  <c r="C428" i="5"/>
  <c r="C392" i="5"/>
  <c r="C272" i="5"/>
  <c r="D415" i="5"/>
  <c r="D379" i="5"/>
  <c r="D320" i="5"/>
  <c r="E476" i="5"/>
  <c r="F416" i="5"/>
  <c r="G259" i="5"/>
  <c r="H439" i="5"/>
  <c r="H224" i="5"/>
  <c r="I499" i="5"/>
  <c r="I320" i="5"/>
  <c r="J344" i="5"/>
  <c r="J271" i="5"/>
  <c r="K344" i="5"/>
  <c r="J488" i="5"/>
  <c r="E488" i="5"/>
  <c r="D500" i="5"/>
  <c r="E475" i="5"/>
  <c r="E296" i="5"/>
  <c r="E248" i="5"/>
  <c r="F415" i="5"/>
  <c r="F259" i="5"/>
  <c r="F211" i="5"/>
  <c r="G476" i="5"/>
  <c r="G320" i="5"/>
  <c r="H223" i="5"/>
  <c r="I319" i="5"/>
  <c r="J343" i="5"/>
  <c r="J247" i="5"/>
  <c r="J500" i="5"/>
  <c r="H500" i="5"/>
  <c r="J464" i="5"/>
  <c r="F464" i="5"/>
  <c r="H464" i="5"/>
  <c r="G464" i="5"/>
  <c r="J452" i="5"/>
  <c r="E452" i="5"/>
  <c r="E440" i="5"/>
  <c r="I440" i="5"/>
  <c r="C440" i="5"/>
  <c r="D440" i="5"/>
  <c r="E404" i="5"/>
  <c r="G404" i="5"/>
  <c r="D404" i="5"/>
  <c r="C212" i="5"/>
  <c r="D212" i="5"/>
  <c r="C308" i="5"/>
  <c r="F368" i="5"/>
  <c r="F307" i="5"/>
  <c r="G380" i="5"/>
  <c r="G319" i="5"/>
  <c r="G248" i="5"/>
  <c r="H499" i="5"/>
  <c r="H428" i="5"/>
  <c r="H368" i="5"/>
  <c r="I392" i="5"/>
  <c r="J439" i="5"/>
  <c r="J332" i="5"/>
  <c r="K332" i="5"/>
  <c r="C257" i="5"/>
  <c r="C336" i="5"/>
  <c r="F324" i="5"/>
  <c r="I447" i="5"/>
  <c r="K495" i="5"/>
  <c r="G348" i="5"/>
  <c r="F481" i="5"/>
  <c r="I348" i="5"/>
  <c r="I347" i="5"/>
  <c r="K415" i="5"/>
  <c r="C232" i="5"/>
  <c r="C207" i="5"/>
  <c r="D495" i="5"/>
  <c r="D231" i="5"/>
  <c r="E483" i="5"/>
  <c r="E387" i="5"/>
  <c r="E267" i="5"/>
  <c r="F459" i="5"/>
  <c r="G495" i="5"/>
  <c r="G303" i="5"/>
  <c r="G219" i="5"/>
  <c r="H411" i="5"/>
  <c r="I351" i="5"/>
  <c r="I303" i="5"/>
  <c r="J399" i="5"/>
  <c r="J351" i="5"/>
  <c r="J315" i="5"/>
  <c r="J267" i="5"/>
  <c r="J219" i="5"/>
  <c r="K483" i="5"/>
  <c r="K357" i="5"/>
  <c r="K256" i="5"/>
  <c r="C256" i="5"/>
  <c r="C231" i="5"/>
  <c r="D435" i="5"/>
  <c r="D328" i="5"/>
  <c r="E291" i="5"/>
  <c r="E231" i="5"/>
  <c r="F400" i="5"/>
  <c r="F375" i="5"/>
  <c r="G424" i="5"/>
  <c r="H375" i="5"/>
  <c r="H339" i="5"/>
  <c r="H291" i="5"/>
  <c r="H255" i="5"/>
  <c r="J484" i="5"/>
  <c r="J436" i="5"/>
  <c r="J303" i="5"/>
  <c r="K412" i="5"/>
  <c r="K303" i="5"/>
  <c r="K244" i="5"/>
  <c r="E388" i="5"/>
  <c r="C303" i="5"/>
  <c r="C280" i="5"/>
  <c r="C255" i="5"/>
  <c r="D352" i="5"/>
  <c r="D327" i="5"/>
  <c r="E448" i="5"/>
  <c r="E412" i="5"/>
  <c r="E351" i="5"/>
  <c r="F399" i="5"/>
  <c r="F315" i="5"/>
  <c r="F279" i="5"/>
  <c r="F243" i="5"/>
  <c r="F207" i="5"/>
  <c r="G459" i="5"/>
  <c r="G375" i="5"/>
  <c r="G255" i="5"/>
  <c r="H495" i="5"/>
  <c r="H459" i="5"/>
  <c r="I435" i="5"/>
  <c r="I388" i="5"/>
  <c r="I255" i="5"/>
  <c r="I207" i="5"/>
  <c r="J472" i="5"/>
  <c r="J435" i="5"/>
  <c r="J387" i="5"/>
  <c r="J255" i="5"/>
  <c r="K471" i="5"/>
  <c r="K411" i="5"/>
  <c r="K351" i="5"/>
  <c r="K243" i="5"/>
  <c r="C279" i="5"/>
  <c r="D459" i="5"/>
  <c r="D376" i="5"/>
  <c r="D351" i="5"/>
  <c r="D291" i="5"/>
  <c r="E447" i="5"/>
  <c r="E411" i="5"/>
  <c r="F424" i="5"/>
  <c r="F339" i="5"/>
  <c r="H447" i="5"/>
  <c r="H207" i="5"/>
  <c r="I475" i="5"/>
  <c r="I387" i="5"/>
  <c r="I243" i="5"/>
  <c r="J471" i="5"/>
  <c r="J429" i="5"/>
  <c r="J381" i="5"/>
  <c r="K405" i="5"/>
  <c r="C471" i="5"/>
  <c r="C424" i="5"/>
  <c r="C399" i="5"/>
  <c r="C375" i="5"/>
  <c r="C351" i="5"/>
  <c r="C327" i="5"/>
  <c r="D483" i="5"/>
  <c r="D375" i="5"/>
  <c r="D255" i="5"/>
  <c r="E472" i="5"/>
  <c r="E375" i="5"/>
  <c r="E315" i="5"/>
  <c r="F423" i="5"/>
  <c r="G411" i="5"/>
  <c r="G291" i="5"/>
  <c r="G207" i="5"/>
  <c r="H399" i="5"/>
  <c r="I423" i="5"/>
  <c r="K399" i="5"/>
  <c r="C208" i="5"/>
  <c r="J400" i="5"/>
  <c r="C495" i="5"/>
  <c r="C448" i="5"/>
  <c r="C423" i="5"/>
  <c r="D400" i="5"/>
  <c r="E471" i="5"/>
  <c r="E280" i="5"/>
  <c r="E256" i="5"/>
  <c r="E219" i="5"/>
  <c r="F447" i="5"/>
  <c r="F303" i="5"/>
  <c r="G483" i="5"/>
  <c r="G447" i="5"/>
  <c r="G363" i="5"/>
  <c r="G244" i="5"/>
  <c r="H279" i="5"/>
  <c r="H243" i="5"/>
  <c r="I471" i="5"/>
  <c r="I291" i="5"/>
  <c r="J291" i="5"/>
  <c r="K291" i="5"/>
  <c r="K231" i="5"/>
  <c r="G243" i="5"/>
  <c r="H315" i="5"/>
  <c r="I279" i="5"/>
  <c r="J459" i="5"/>
  <c r="J328" i="5"/>
  <c r="J243" i="5"/>
  <c r="K447" i="5"/>
  <c r="D496" i="5"/>
  <c r="D424" i="5"/>
  <c r="F471" i="5"/>
  <c r="F363" i="5"/>
  <c r="F328" i="5"/>
  <c r="C267" i="5"/>
  <c r="D423" i="5"/>
  <c r="D339" i="5"/>
  <c r="D315" i="5"/>
  <c r="D279" i="5"/>
  <c r="E435" i="5"/>
  <c r="E339" i="5"/>
  <c r="F387" i="5"/>
  <c r="F327" i="5"/>
  <c r="F267" i="5"/>
  <c r="G327" i="5"/>
  <c r="H435" i="5"/>
  <c r="H363" i="5"/>
  <c r="I375" i="5"/>
  <c r="I327" i="5"/>
  <c r="I232" i="5"/>
  <c r="J411" i="5"/>
  <c r="J375" i="5"/>
  <c r="J327" i="5"/>
  <c r="J279" i="5"/>
  <c r="K387" i="5"/>
  <c r="F495" i="5"/>
  <c r="C243" i="5"/>
  <c r="D447" i="5"/>
  <c r="E495" i="5"/>
  <c r="E399" i="5"/>
  <c r="G471" i="5"/>
  <c r="G400" i="5"/>
  <c r="I463" i="5"/>
  <c r="I411" i="5"/>
  <c r="I363" i="5"/>
  <c r="I231" i="5"/>
  <c r="J369" i="5"/>
  <c r="K423" i="5"/>
  <c r="K328" i="5"/>
  <c r="K267" i="5"/>
  <c r="K212" i="5"/>
  <c r="G328" i="5"/>
  <c r="C387" i="5"/>
  <c r="C315" i="5"/>
  <c r="C291" i="5"/>
  <c r="D363" i="5"/>
  <c r="D243" i="5"/>
  <c r="E459" i="5"/>
  <c r="E207" i="5"/>
  <c r="F435" i="5"/>
  <c r="G435" i="5"/>
  <c r="G399" i="5"/>
  <c r="G351" i="5"/>
  <c r="K327" i="5"/>
  <c r="J221" i="5"/>
  <c r="H460" i="5"/>
  <c r="K460" i="5"/>
  <c r="F460" i="5"/>
  <c r="H448" i="5"/>
  <c r="J448" i="5"/>
  <c r="K220" i="5"/>
  <c r="I220" i="5"/>
  <c r="H364" i="5"/>
  <c r="J364" i="5"/>
  <c r="K340" i="5"/>
  <c r="J340" i="5"/>
  <c r="C340" i="5"/>
  <c r="K316" i="5"/>
  <c r="E316" i="5"/>
  <c r="D472" i="5"/>
  <c r="D268" i="5"/>
  <c r="D244" i="5"/>
  <c r="E304" i="5"/>
  <c r="F376" i="5"/>
  <c r="G425" i="5"/>
  <c r="G388" i="5"/>
  <c r="H305" i="5"/>
  <c r="J475" i="5"/>
  <c r="J292" i="5"/>
  <c r="J220" i="5"/>
  <c r="K499" i="5"/>
  <c r="K329" i="5"/>
  <c r="I305" i="5"/>
  <c r="K449" i="5"/>
  <c r="C316" i="5"/>
  <c r="D340" i="5"/>
  <c r="D208" i="5"/>
  <c r="E437" i="5"/>
  <c r="E352" i="5"/>
  <c r="F436" i="5"/>
  <c r="G208" i="5"/>
  <c r="H461" i="5"/>
  <c r="I497" i="5"/>
  <c r="I460" i="5"/>
  <c r="J355" i="5"/>
  <c r="K272" i="5"/>
  <c r="C401" i="5"/>
  <c r="D292" i="5"/>
  <c r="F293" i="5"/>
  <c r="D364" i="5"/>
  <c r="E460" i="5"/>
  <c r="E376" i="5"/>
  <c r="E244" i="5"/>
  <c r="F412" i="5"/>
  <c r="G413" i="5"/>
  <c r="G316" i="5"/>
  <c r="I496" i="5"/>
  <c r="J352" i="5"/>
  <c r="G209" i="5"/>
  <c r="H497" i="5"/>
  <c r="C461" i="5"/>
  <c r="C460" i="5"/>
  <c r="C376" i="5"/>
  <c r="C268" i="5"/>
  <c r="D412" i="5"/>
  <c r="E436" i="5"/>
  <c r="C436" i="5"/>
  <c r="C292" i="5"/>
  <c r="C244" i="5"/>
  <c r="C220" i="5"/>
  <c r="D436" i="5"/>
  <c r="D388" i="5"/>
  <c r="F388" i="5"/>
  <c r="G472" i="5"/>
  <c r="G412" i="5"/>
  <c r="G376" i="5"/>
  <c r="I449" i="5"/>
  <c r="J208" i="5"/>
  <c r="K476" i="5"/>
  <c r="K440" i="5"/>
  <c r="K355" i="5"/>
  <c r="K268" i="5"/>
  <c r="K232" i="5"/>
  <c r="F437" i="5"/>
  <c r="I424" i="5"/>
  <c r="D484" i="5"/>
  <c r="D316" i="5"/>
  <c r="C329" i="5"/>
  <c r="D460" i="5"/>
  <c r="D256" i="5"/>
  <c r="E484" i="5"/>
  <c r="E293" i="5"/>
  <c r="F496" i="5"/>
  <c r="F365" i="5"/>
  <c r="F340" i="5"/>
  <c r="F317" i="5"/>
  <c r="G496" i="5"/>
  <c r="G232" i="5"/>
  <c r="I448" i="5"/>
  <c r="J496" i="5"/>
  <c r="K475" i="5"/>
  <c r="K439" i="5"/>
  <c r="E328" i="5"/>
  <c r="E220" i="5"/>
  <c r="G280" i="5"/>
  <c r="C293" i="5"/>
  <c r="D232" i="5"/>
  <c r="C496" i="5"/>
  <c r="C472" i="5"/>
  <c r="C412" i="5"/>
  <c r="D280" i="5"/>
  <c r="E400" i="5"/>
  <c r="E208" i="5"/>
  <c r="F472" i="5"/>
  <c r="F364" i="5"/>
  <c r="G340" i="5"/>
  <c r="I364" i="5"/>
  <c r="J304" i="5"/>
  <c r="K304" i="5"/>
  <c r="G500" i="5"/>
  <c r="F500" i="5"/>
  <c r="K488" i="5"/>
  <c r="I488" i="5"/>
  <c r="K452" i="5"/>
  <c r="I452" i="5"/>
  <c r="H452" i="5"/>
  <c r="K428" i="5"/>
  <c r="I428" i="5"/>
  <c r="G416" i="5"/>
  <c r="H416" i="5"/>
  <c r="E416" i="5"/>
  <c r="K404" i="5"/>
  <c r="I404" i="5"/>
  <c r="J392" i="5"/>
  <c r="G392" i="5"/>
  <c r="K368" i="5"/>
  <c r="I368" i="5"/>
  <c r="J368" i="5"/>
  <c r="H356" i="5"/>
  <c r="F356" i="5"/>
  <c r="H320" i="5"/>
  <c r="C320" i="5"/>
  <c r="K308" i="5"/>
  <c r="J308" i="5"/>
  <c r="I308" i="5"/>
  <c r="G308" i="5"/>
  <c r="F308" i="5"/>
  <c r="D308" i="5"/>
  <c r="I284" i="5"/>
  <c r="K284" i="5"/>
  <c r="J284" i="5"/>
  <c r="D284" i="5"/>
  <c r="J260" i="5"/>
  <c r="D260" i="5"/>
  <c r="C260" i="5"/>
  <c r="K248" i="5"/>
  <c r="I248" i="5"/>
  <c r="F248" i="5"/>
  <c r="J224" i="5"/>
  <c r="K224" i="5"/>
  <c r="I224" i="5"/>
  <c r="G224" i="5"/>
  <c r="C400" i="5"/>
  <c r="I304" i="5"/>
  <c r="K448" i="5"/>
  <c r="C388" i="5"/>
  <c r="D304" i="5"/>
  <c r="E232" i="5"/>
  <c r="G229" i="5"/>
  <c r="H281" i="5"/>
  <c r="I292" i="5"/>
  <c r="K388" i="5"/>
  <c r="K487" i="5"/>
  <c r="I487" i="5"/>
  <c r="H451" i="5"/>
  <c r="J451" i="5"/>
  <c r="G451" i="5"/>
  <c r="K427" i="5"/>
  <c r="I427" i="5"/>
  <c r="K403" i="5"/>
  <c r="I403" i="5"/>
  <c r="J391" i="5"/>
  <c r="G391" i="5"/>
  <c r="E391" i="5"/>
  <c r="K367" i="5"/>
  <c r="I367" i="5"/>
  <c r="J367" i="5"/>
  <c r="G367" i="5"/>
  <c r="I343" i="5"/>
  <c r="K343" i="5"/>
  <c r="E343" i="5"/>
  <c r="J307" i="5"/>
  <c r="I307" i="5"/>
  <c r="G307" i="5"/>
  <c r="I283" i="5"/>
  <c r="K283" i="5"/>
  <c r="J283" i="5"/>
  <c r="C283" i="5"/>
  <c r="K247" i="5"/>
  <c r="I247" i="5"/>
  <c r="G247" i="5"/>
  <c r="H235" i="5"/>
  <c r="D235" i="5"/>
  <c r="K223" i="5"/>
  <c r="I223" i="5"/>
  <c r="G223" i="5"/>
  <c r="H199" i="5"/>
  <c r="I199" i="5"/>
  <c r="G199" i="5"/>
  <c r="E424" i="5"/>
  <c r="E340" i="5"/>
  <c r="F448" i="5"/>
  <c r="J376" i="5"/>
  <c r="J268" i="5"/>
  <c r="F417" i="5"/>
  <c r="G423" i="5"/>
  <c r="G393" i="5"/>
  <c r="G339" i="5"/>
  <c r="G309" i="5"/>
  <c r="G279" i="5"/>
  <c r="H453" i="5"/>
  <c r="H417" i="5"/>
  <c r="H200" i="5"/>
  <c r="I459" i="5"/>
  <c r="I429" i="5"/>
  <c r="I369" i="5"/>
  <c r="I309" i="5"/>
  <c r="I249" i="5"/>
  <c r="J483" i="5"/>
  <c r="J309" i="5"/>
  <c r="J231" i="5"/>
  <c r="K225" i="5"/>
  <c r="H483" i="5"/>
  <c r="I453" i="5"/>
  <c r="J339" i="5"/>
  <c r="H198" i="5"/>
  <c r="I339" i="5"/>
  <c r="I494" i="5"/>
  <c r="K494" i="5"/>
  <c r="E494" i="5"/>
  <c r="C494" i="5"/>
  <c r="J494" i="5"/>
  <c r="F494" i="5"/>
  <c r="H494" i="5"/>
  <c r="I482" i="5"/>
  <c r="K482" i="5"/>
  <c r="E482" i="5"/>
  <c r="C482" i="5"/>
  <c r="F482" i="5"/>
  <c r="H482" i="5"/>
  <c r="D482" i="5"/>
  <c r="J482" i="5"/>
  <c r="I470" i="5"/>
  <c r="K470" i="5"/>
  <c r="E470" i="5"/>
  <c r="C470" i="5"/>
  <c r="J470" i="5"/>
  <c r="H470" i="5"/>
  <c r="F470" i="5"/>
  <c r="G470" i="5"/>
  <c r="I458" i="5"/>
  <c r="K458" i="5"/>
  <c r="E458" i="5"/>
  <c r="C458" i="5"/>
  <c r="H458" i="5"/>
  <c r="G458" i="5"/>
  <c r="J458" i="5"/>
  <c r="F458" i="5"/>
  <c r="I446" i="5"/>
  <c r="K446" i="5"/>
  <c r="J446" i="5"/>
  <c r="E446" i="5"/>
  <c r="C446" i="5"/>
  <c r="F446" i="5"/>
  <c r="I434" i="5"/>
  <c r="K434" i="5"/>
  <c r="H434" i="5"/>
  <c r="G434" i="5"/>
  <c r="E434" i="5"/>
  <c r="C434" i="5"/>
  <c r="F434" i="5"/>
  <c r="J434" i="5"/>
  <c r="D434" i="5"/>
  <c r="I422" i="5"/>
  <c r="K422" i="5"/>
  <c r="H422" i="5"/>
  <c r="E422" i="5"/>
  <c r="C422" i="5"/>
  <c r="G422" i="5"/>
  <c r="F422" i="5"/>
  <c r="I410" i="5"/>
  <c r="K410" i="5"/>
  <c r="G410" i="5"/>
  <c r="E410" i="5"/>
  <c r="C410" i="5"/>
  <c r="F410" i="5"/>
  <c r="D410" i="5"/>
  <c r="H410" i="5"/>
  <c r="J410" i="5"/>
  <c r="I398" i="5"/>
  <c r="K398" i="5"/>
  <c r="E398" i="5"/>
  <c r="C398" i="5"/>
  <c r="J398" i="5"/>
  <c r="G398" i="5"/>
  <c r="F398" i="5"/>
  <c r="H398" i="5"/>
  <c r="I386" i="5"/>
  <c r="K386" i="5"/>
  <c r="E386" i="5"/>
  <c r="C386" i="5"/>
  <c r="H386" i="5"/>
  <c r="F386" i="5"/>
  <c r="J386" i="5"/>
  <c r="I374" i="5"/>
  <c r="K374" i="5"/>
  <c r="H374" i="5"/>
  <c r="J374" i="5"/>
  <c r="E374" i="5"/>
  <c r="C374" i="5"/>
  <c r="G374" i="5"/>
  <c r="F374" i="5"/>
  <c r="I362" i="5"/>
  <c r="K362" i="5"/>
  <c r="H362" i="5"/>
  <c r="E362" i="5"/>
  <c r="C362" i="5"/>
  <c r="G362" i="5"/>
  <c r="F362" i="5"/>
  <c r="J362" i="5"/>
  <c r="D362" i="5"/>
  <c r="I350" i="5"/>
  <c r="K350" i="5"/>
  <c r="G350" i="5"/>
  <c r="E350" i="5"/>
  <c r="C350" i="5"/>
  <c r="H350" i="5"/>
  <c r="F350" i="5"/>
  <c r="J350" i="5"/>
  <c r="I338" i="5"/>
  <c r="K338" i="5"/>
  <c r="G338" i="5"/>
  <c r="E338" i="5"/>
  <c r="C338" i="5"/>
  <c r="F338" i="5"/>
  <c r="D338" i="5"/>
  <c r="I326" i="5"/>
  <c r="K326" i="5"/>
  <c r="E326" i="5"/>
  <c r="C326" i="5"/>
  <c r="G326" i="5"/>
  <c r="H326" i="5"/>
  <c r="J326" i="5"/>
  <c r="F326" i="5"/>
  <c r="I314" i="5"/>
  <c r="K314" i="5"/>
  <c r="E314" i="5"/>
  <c r="C314" i="5"/>
  <c r="F314" i="5"/>
  <c r="H314" i="5"/>
  <c r="G314" i="5"/>
  <c r="I302" i="5"/>
  <c r="K302" i="5"/>
  <c r="J302" i="5"/>
  <c r="H302" i="5"/>
  <c r="E302" i="5"/>
  <c r="C302" i="5"/>
  <c r="G302" i="5"/>
  <c r="I290" i="5"/>
  <c r="K290" i="5"/>
  <c r="F290" i="5"/>
  <c r="E290" i="5"/>
  <c r="C290" i="5"/>
  <c r="H290" i="5"/>
  <c r="G290" i="5"/>
  <c r="J290" i="5"/>
  <c r="D290" i="5"/>
  <c r="I278" i="5"/>
  <c r="K278" i="5"/>
  <c r="E278" i="5"/>
  <c r="C278" i="5"/>
  <c r="G278" i="5"/>
  <c r="H278" i="5"/>
  <c r="F278" i="5"/>
  <c r="I266" i="5"/>
  <c r="K266" i="5"/>
  <c r="G266" i="5"/>
  <c r="E266" i="5"/>
  <c r="C266" i="5"/>
  <c r="D266" i="5"/>
  <c r="J266" i="5"/>
  <c r="H266" i="5"/>
  <c r="I254" i="5"/>
  <c r="K254" i="5"/>
  <c r="G254" i="5"/>
  <c r="E254" i="5"/>
  <c r="C254" i="5"/>
  <c r="H254" i="5"/>
  <c r="J254" i="5"/>
  <c r="I242" i="5"/>
  <c r="K242" i="5"/>
  <c r="E242" i="5"/>
  <c r="C242" i="5"/>
  <c r="G242" i="5"/>
  <c r="H242" i="5"/>
  <c r="F302" i="5"/>
  <c r="J422" i="5"/>
  <c r="K493" i="5"/>
  <c r="H493" i="5"/>
  <c r="E493" i="5"/>
  <c r="J493" i="5"/>
  <c r="I493" i="5"/>
  <c r="K481" i="5"/>
  <c r="E481" i="5"/>
  <c r="I481" i="5"/>
  <c r="H481" i="5"/>
  <c r="J481" i="5"/>
  <c r="G481" i="5"/>
  <c r="K469" i="5"/>
  <c r="I469" i="5"/>
  <c r="E469" i="5"/>
  <c r="J469" i="5"/>
  <c r="G469" i="5"/>
  <c r="D469" i="5"/>
  <c r="H469" i="5"/>
  <c r="K457" i="5"/>
  <c r="I457" i="5"/>
  <c r="E457" i="5"/>
  <c r="H457" i="5"/>
  <c r="G457" i="5"/>
  <c r="J457" i="5"/>
  <c r="C457" i="5"/>
  <c r="K445" i="5"/>
  <c r="J445" i="5"/>
  <c r="E445" i="5"/>
  <c r="I445" i="5"/>
  <c r="G445" i="5"/>
  <c r="H445" i="5"/>
  <c r="F445" i="5"/>
  <c r="C445" i="5"/>
  <c r="K433" i="5"/>
  <c r="G433" i="5"/>
  <c r="E433" i="5"/>
  <c r="J433" i="5"/>
  <c r="H433" i="5"/>
  <c r="I433" i="5"/>
  <c r="D433" i="5"/>
  <c r="F433" i="5"/>
  <c r="K421" i="5"/>
  <c r="H421" i="5"/>
  <c r="E421" i="5"/>
  <c r="G421" i="5"/>
  <c r="I421" i="5"/>
  <c r="J421" i="5"/>
  <c r="C421" i="5"/>
  <c r="F421" i="5"/>
  <c r="K409" i="5"/>
  <c r="E409" i="5"/>
  <c r="H409" i="5"/>
  <c r="I409" i="5"/>
  <c r="G409" i="5"/>
  <c r="D409" i="5"/>
  <c r="J409" i="5"/>
  <c r="K397" i="5"/>
  <c r="I397" i="5"/>
  <c r="G397" i="5"/>
  <c r="E397" i="5"/>
  <c r="J397" i="5"/>
  <c r="F397" i="5"/>
  <c r="D397" i="5"/>
  <c r="H397" i="5"/>
  <c r="K385" i="5"/>
  <c r="I385" i="5"/>
  <c r="E385" i="5"/>
  <c r="J385" i="5"/>
  <c r="H385" i="5"/>
  <c r="F385" i="5"/>
  <c r="G385" i="5"/>
  <c r="K373" i="5"/>
  <c r="J373" i="5"/>
  <c r="E373" i="5"/>
  <c r="G373" i="5"/>
  <c r="H373" i="5"/>
  <c r="F373" i="5"/>
  <c r="K361" i="5"/>
  <c r="H361" i="5"/>
  <c r="E361" i="5"/>
  <c r="J361" i="5"/>
  <c r="I361" i="5"/>
  <c r="D361" i="5"/>
  <c r="C361" i="5"/>
  <c r="K349" i="5"/>
  <c r="H349" i="5"/>
  <c r="I349" i="5"/>
  <c r="E349" i="5"/>
  <c r="J349" i="5"/>
  <c r="K337" i="5"/>
  <c r="G337" i="5"/>
  <c r="E337" i="5"/>
  <c r="D337" i="5"/>
  <c r="H337" i="5"/>
  <c r="K325" i="5"/>
  <c r="I325" i="5"/>
  <c r="F325" i="5"/>
  <c r="E325" i="5"/>
  <c r="C325" i="5"/>
  <c r="G325" i="5"/>
  <c r="J325" i="5"/>
  <c r="D325" i="5"/>
  <c r="K313" i="5"/>
  <c r="I313" i="5"/>
  <c r="E313" i="5"/>
  <c r="C313" i="5"/>
  <c r="F313" i="5"/>
  <c r="J313" i="5"/>
  <c r="H313" i="5"/>
  <c r="K301" i="5"/>
  <c r="J301" i="5"/>
  <c r="H301" i="5"/>
  <c r="E301" i="5"/>
  <c r="C301" i="5"/>
  <c r="I301" i="5"/>
  <c r="G301" i="5"/>
  <c r="K289" i="5"/>
  <c r="F289" i="5"/>
  <c r="E289" i="5"/>
  <c r="C289" i="5"/>
  <c r="H289" i="5"/>
  <c r="J289" i="5"/>
  <c r="I289" i="5"/>
  <c r="D289" i="5"/>
  <c r="K277" i="5"/>
  <c r="E277" i="5"/>
  <c r="C277" i="5"/>
  <c r="H277" i="5"/>
  <c r="F277" i="5"/>
  <c r="G277" i="5"/>
  <c r="I277" i="5"/>
  <c r="K265" i="5"/>
  <c r="E265" i="5"/>
  <c r="C265" i="5"/>
  <c r="D265" i="5"/>
  <c r="H265" i="5"/>
  <c r="I265" i="5"/>
  <c r="K253" i="5"/>
  <c r="I253" i="5"/>
  <c r="G253" i="5"/>
  <c r="E253" i="5"/>
  <c r="C253" i="5"/>
  <c r="J253" i="5"/>
  <c r="H253" i="5"/>
  <c r="D253" i="5"/>
  <c r="F253" i="5"/>
  <c r="K205" i="5"/>
  <c r="H205" i="5"/>
  <c r="E205" i="5"/>
  <c r="C205" i="5"/>
  <c r="I205" i="5"/>
  <c r="F205" i="5"/>
  <c r="G205" i="5"/>
  <c r="J205" i="5"/>
  <c r="C433" i="5"/>
  <c r="D374" i="5"/>
  <c r="D302" i="5"/>
  <c r="D230" i="5"/>
  <c r="F361" i="5"/>
  <c r="F301" i="5"/>
  <c r="F254" i="5"/>
  <c r="J338" i="5"/>
  <c r="H492" i="5"/>
  <c r="I492" i="5"/>
  <c r="K492" i="5"/>
  <c r="D492" i="5"/>
  <c r="K480" i="5"/>
  <c r="H480" i="5"/>
  <c r="I480" i="5"/>
  <c r="J480" i="5"/>
  <c r="E480" i="5"/>
  <c r="G480" i="5"/>
  <c r="I468" i="5"/>
  <c r="K468" i="5"/>
  <c r="J468" i="5"/>
  <c r="D468" i="5"/>
  <c r="H468" i="5"/>
  <c r="I456" i="5"/>
  <c r="K456" i="5"/>
  <c r="J456" i="5"/>
  <c r="E456" i="5"/>
  <c r="H456" i="5"/>
  <c r="H444" i="5"/>
  <c r="G444" i="5"/>
  <c r="K444" i="5"/>
  <c r="I444" i="5"/>
  <c r="C444" i="5"/>
  <c r="J432" i="5"/>
  <c r="H432" i="5"/>
  <c r="E432" i="5"/>
  <c r="K432" i="5"/>
  <c r="F432" i="5"/>
  <c r="G420" i="5"/>
  <c r="I420" i="5"/>
  <c r="K420" i="5"/>
  <c r="J420" i="5"/>
  <c r="H420" i="5"/>
  <c r="F420" i="5"/>
  <c r="D420" i="5"/>
  <c r="K408" i="5"/>
  <c r="H408" i="5"/>
  <c r="G408" i="5"/>
  <c r="E408" i="5"/>
  <c r="C408" i="5"/>
  <c r="J408" i="5"/>
  <c r="I408" i="5"/>
  <c r="F408" i="5"/>
  <c r="I396" i="5"/>
  <c r="J396" i="5"/>
  <c r="D396" i="5"/>
  <c r="I384" i="5"/>
  <c r="G384" i="5"/>
  <c r="K384" i="5"/>
  <c r="J384" i="5"/>
  <c r="E384" i="5"/>
  <c r="F384" i="5"/>
  <c r="H384" i="5"/>
  <c r="H372" i="5"/>
  <c r="G372" i="5"/>
  <c r="F372" i="5"/>
  <c r="J372" i="5"/>
  <c r="K372" i="5"/>
  <c r="J360" i="5"/>
  <c r="I360" i="5"/>
  <c r="G360" i="5"/>
  <c r="E360" i="5"/>
  <c r="H360" i="5"/>
  <c r="K360" i="5"/>
  <c r="F360" i="5"/>
  <c r="H348" i="5"/>
  <c r="J348" i="5"/>
  <c r="K348" i="5"/>
  <c r="D348" i="5"/>
  <c r="C348" i="5"/>
  <c r="K336" i="5"/>
  <c r="H336" i="5"/>
  <c r="E336" i="5"/>
  <c r="G336" i="5"/>
  <c r="I336" i="5"/>
  <c r="G324" i="5"/>
  <c r="K324" i="5"/>
  <c r="I324" i="5"/>
  <c r="D324" i="5"/>
  <c r="H324" i="5"/>
  <c r="J324" i="5"/>
  <c r="I312" i="5"/>
  <c r="F312" i="5"/>
  <c r="G312" i="5"/>
  <c r="J312" i="5"/>
  <c r="H312" i="5"/>
  <c r="K312" i="5"/>
  <c r="E312" i="5"/>
  <c r="C312" i="5"/>
  <c r="F300" i="5"/>
  <c r="G300" i="5"/>
  <c r="I300" i="5"/>
  <c r="K300" i="5"/>
  <c r="H288" i="5"/>
  <c r="J288" i="5"/>
  <c r="E288" i="5"/>
  <c r="K288" i="5"/>
  <c r="F288" i="5"/>
  <c r="H276" i="5"/>
  <c r="F276" i="5"/>
  <c r="I276" i="5"/>
  <c r="K276" i="5"/>
  <c r="D276" i="5"/>
  <c r="C276" i="5"/>
  <c r="G276" i="5"/>
  <c r="K264" i="5"/>
  <c r="I264" i="5"/>
  <c r="F264" i="5"/>
  <c r="G264" i="5"/>
  <c r="E264" i="5"/>
  <c r="C264" i="5"/>
  <c r="K252" i="5"/>
  <c r="F252" i="5"/>
  <c r="J252" i="5"/>
  <c r="H252" i="5"/>
  <c r="D252" i="5"/>
  <c r="G252" i="5"/>
  <c r="H204" i="5"/>
  <c r="F204" i="5"/>
  <c r="I204" i="5"/>
  <c r="C204" i="5"/>
  <c r="J204" i="5"/>
  <c r="K204" i="5"/>
  <c r="D204" i="5"/>
  <c r="C480" i="5"/>
  <c r="E252" i="5"/>
  <c r="E228" i="5"/>
  <c r="G396" i="5"/>
  <c r="I372" i="5"/>
  <c r="J337" i="5"/>
  <c r="J314" i="5"/>
  <c r="J491" i="5"/>
  <c r="H491" i="5"/>
  <c r="K491" i="5"/>
  <c r="I491" i="5"/>
  <c r="G491" i="5"/>
  <c r="D491" i="5"/>
  <c r="F491" i="5"/>
  <c r="C491" i="5"/>
  <c r="K479" i="5"/>
  <c r="J479" i="5"/>
  <c r="G479" i="5"/>
  <c r="D479" i="5"/>
  <c r="H479" i="5"/>
  <c r="I479" i="5"/>
  <c r="E479" i="5"/>
  <c r="H467" i="5"/>
  <c r="K467" i="5"/>
  <c r="J467" i="5"/>
  <c r="D467" i="5"/>
  <c r="I467" i="5"/>
  <c r="E467" i="5"/>
  <c r="G467" i="5"/>
  <c r="I455" i="5"/>
  <c r="J455" i="5"/>
  <c r="K455" i="5"/>
  <c r="G455" i="5"/>
  <c r="D455" i="5"/>
  <c r="H455" i="5"/>
  <c r="J443" i="5"/>
  <c r="I443" i="5"/>
  <c r="K443" i="5"/>
  <c r="H443" i="5"/>
  <c r="G443" i="5"/>
  <c r="D443" i="5"/>
  <c r="C443" i="5"/>
  <c r="E443" i="5"/>
  <c r="J431" i="5"/>
  <c r="I431" i="5"/>
  <c r="H431" i="5"/>
  <c r="D431" i="5"/>
  <c r="C431" i="5"/>
  <c r="K431" i="5"/>
  <c r="E431" i="5"/>
  <c r="G431" i="5"/>
  <c r="J419" i="5"/>
  <c r="I419" i="5"/>
  <c r="D419" i="5"/>
  <c r="K419" i="5"/>
  <c r="H419" i="5"/>
  <c r="G419" i="5"/>
  <c r="F419" i="5"/>
  <c r="K407" i="5"/>
  <c r="J407" i="5"/>
  <c r="H407" i="5"/>
  <c r="G407" i="5"/>
  <c r="D407" i="5"/>
  <c r="C407" i="5"/>
  <c r="F407" i="5"/>
  <c r="E407" i="5"/>
  <c r="K395" i="5"/>
  <c r="J395" i="5"/>
  <c r="I395" i="5"/>
  <c r="H395" i="5"/>
  <c r="D395" i="5"/>
  <c r="E395" i="5"/>
  <c r="C395" i="5"/>
  <c r="F395" i="5"/>
  <c r="I383" i="5"/>
  <c r="J383" i="5"/>
  <c r="K383" i="5"/>
  <c r="G383" i="5"/>
  <c r="D383" i="5"/>
  <c r="H383" i="5"/>
  <c r="G371" i="5"/>
  <c r="J371" i="5"/>
  <c r="I371" i="5"/>
  <c r="D371" i="5"/>
  <c r="K371" i="5"/>
  <c r="F371" i="5"/>
  <c r="E371" i="5"/>
  <c r="J359" i="5"/>
  <c r="K359" i="5"/>
  <c r="G359" i="5"/>
  <c r="D359" i="5"/>
  <c r="F359" i="5"/>
  <c r="E359" i="5"/>
  <c r="I359" i="5"/>
  <c r="J347" i="5"/>
  <c r="H347" i="5"/>
  <c r="G347" i="5"/>
  <c r="D347" i="5"/>
  <c r="K347" i="5"/>
  <c r="F347" i="5"/>
  <c r="C347" i="5"/>
  <c r="K335" i="5"/>
  <c r="H335" i="5"/>
  <c r="J335" i="5"/>
  <c r="G335" i="5"/>
  <c r="D335" i="5"/>
  <c r="I335" i="5"/>
  <c r="C335" i="5"/>
  <c r="E335" i="5"/>
  <c r="H323" i="5"/>
  <c r="K323" i="5"/>
  <c r="J323" i="5"/>
  <c r="I323" i="5"/>
  <c r="D323" i="5"/>
  <c r="G323" i="5"/>
  <c r="E323" i="5"/>
  <c r="I311" i="5"/>
  <c r="J311" i="5"/>
  <c r="G311" i="5"/>
  <c r="H311" i="5"/>
  <c r="K311" i="5"/>
  <c r="D311" i="5"/>
  <c r="C311" i="5"/>
  <c r="F311" i="5"/>
  <c r="F299" i="5"/>
  <c r="J299" i="5"/>
  <c r="I299" i="5"/>
  <c r="G299" i="5"/>
  <c r="D299" i="5"/>
  <c r="H299" i="5"/>
  <c r="K299" i="5"/>
  <c r="E299" i="5"/>
  <c r="J287" i="5"/>
  <c r="F287" i="5"/>
  <c r="K287" i="5"/>
  <c r="D287" i="5"/>
  <c r="I287" i="5"/>
  <c r="H287" i="5"/>
  <c r="E287" i="5"/>
  <c r="J275" i="5"/>
  <c r="H275" i="5"/>
  <c r="F275" i="5"/>
  <c r="K275" i="5"/>
  <c r="I275" i="5"/>
  <c r="C275" i="5"/>
  <c r="D275" i="5"/>
  <c r="G275" i="5"/>
  <c r="K263" i="5"/>
  <c r="J263" i="5"/>
  <c r="I263" i="5"/>
  <c r="F263" i="5"/>
  <c r="H263" i="5"/>
  <c r="G263" i="5"/>
  <c r="D263" i="5"/>
  <c r="E263" i="5"/>
  <c r="K251" i="5"/>
  <c r="J251" i="5"/>
  <c r="F251" i="5"/>
  <c r="D251" i="5"/>
  <c r="H251" i="5"/>
  <c r="E251" i="5"/>
  <c r="C251" i="5"/>
  <c r="I251" i="5"/>
  <c r="G251" i="5"/>
  <c r="J203" i="5"/>
  <c r="F203" i="5"/>
  <c r="I203" i="5"/>
  <c r="C203" i="5"/>
  <c r="D203" i="5"/>
  <c r="K203" i="5"/>
  <c r="G203" i="5"/>
  <c r="D444" i="5"/>
  <c r="C409" i="5"/>
  <c r="C359" i="5"/>
  <c r="C324" i="5"/>
  <c r="C216" i="5"/>
  <c r="E492" i="5"/>
  <c r="F457" i="5"/>
  <c r="F266" i="5"/>
  <c r="F240" i="5"/>
  <c r="G456" i="5"/>
  <c r="G432" i="5"/>
  <c r="G361" i="5"/>
  <c r="G313" i="5"/>
  <c r="I252" i="5"/>
  <c r="J264" i="5"/>
  <c r="I498" i="5"/>
  <c r="J498" i="5"/>
  <c r="G498" i="5"/>
  <c r="H498" i="5"/>
  <c r="D498" i="5"/>
  <c r="F498" i="5"/>
  <c r="K498" i="5"/>
  <c r="I486" i="5"/>
  <c r="H486" i="5"/>
  <c r="K486" i="5"/>
  <c r="J486" i="5"/>
  <c r="G486" i="5"/>
  <c r="E486" i="5"/>
  <c r="F486" i="5"/>
  <c r="C486" i="5"/>
  <c r="K474" i="5"/>
  <c r="J474" i="5"/>
  <c r="F474" i="5"/>
  <c r="G462" i="5"/>
  <c r="H462" i="5"/>
  <c r="K462" i="5"/>
  <c r="D462" i="5"/>
  <c r="I462" i="5"/>
  <c r="E462" i="5"/>
  <c r="I450" i="5"/>
  <c r="H450" i="5"/>
  <c r="G450" i="5"/>
  <c r="J450" i="5"/>
  <c r="K450" i="5"/>
  <c r="F450" i="5"/>
  <c r="C450" i="5"/>
  <c r="E450" i="5"/>
  <c r="K438" i="5"/>
  <c r="J438" i="5"/>
  <c r="D438" i="5"/>
  <c r="F438" i="5"/>
  <c r="H438" i="5"/>
  <c r="I438" i="5"/>
  <c r="I426" i="5"/>
  <c r="K426" i="5"/>
  <c r="J426" i="5"/>
  <c r="G426" i="5"/>
  <c r="H426" i="5"/>
  <c r="F426" i="5"/>
  <c r="D426" i="5"/>
  <c r="E426" i="5"/>
  <c r="H414" i="5"/>
  <c r="I414" i="5"/>
  <c r="J414" i="5"/>
  <c r="E414" i="5"/>
  <c r="H402" i="5"/>
  <c r="J402" i="5"/>
  <c r="I402" i="5"/>
  <c r="K402" i="5"/>
  <c r="G402" i="5"/>
  <c r="C402" i="5"/>
  <c r="K390" i="5"/>
  <c r="G390" i="5"/>
  <c r="I390" i="5"/>
  <c r="H390" i="5"/>
  <c r="D390" i="5"/>
  <c r="C390" i="5"/>
  <c r="E390" i="5"/>
  <c r="H378" i="5"/>
  <c r="G378" i="5"/>
  <c r="K378" i="5"/>
  <c r="I378" i="5"/>
  <c r="E378" i="5"/>
  <c r="K366" i="5"/>
  <c r="I366" i="5"/>
  <c r="H366" i="5"/>
  <c r="J366" i="5"/>
  <c r="C366" i="5"/>
  <c r="D366" i="5"/>
  <c r="G366" i="5"/>
  <c r="I354" i="5"/>
  <c r="K354" i="5"/>
  <c r="J354" i="5"/>
  <c r="G354" i="5"/>
  <c r="C354" i="5"/>
  <c r="D354" i="5"/>
  <c r="F354" i="5"/>
  <c r="E354" i="5"/>
  <c r="I342" i="5"/>
  <c r="K342" i="5"/>
  <c r="H342" i="5"/>
  <c r="G342" i="5"/>
  <c r="E342" i="5"/>
  <c r="J342" i="5"/>
  <c r="F342" i="5"/>
  <c r="J330" i="5"/>
  <c r="K330" i="5"/>
  <c r="F330" i="5"/>
  <c r="G318" i="5"/>
  <c r="F318" i="5"/>
  <c r="H318" i="5"/>
  <c r="K318" i="5"/>
  <c r="D318" i="5"/>
  <c r="E318" i="5"/>
  <c r="F306" i="5"/>
  <c r="I306" i="5"/>
  <c r="G306" i="5"/>
  <c r="K306" i="5"/>
  <c r="H306" i="5"/>
  <c r="E306" i="5"/>
  <c r="C306" i="5"/>
  <c r="K294" i="5"/>
  <c r="D294" i="5"/>
  <c r="J294" i="5"/>
  <c r="G294" i="5"/>
  <c r="I282" i="5"/>
  <c r="G282" i="5"/>
  <c r="J282" i="5"/>
  <c r="K282" i="5"/>
  <c r="C282" i="5"/>
  <c r="D282" i="5"/>
  <c r="E282" i="5"/>
  <c r="H270" i="5"/>
  <c r="I270" i="5"/>
  <c r="G270" i="5"/>
  <c r="K270" i="5"/>
  <c r="F270" i="5"/>
  <c r="J270" i="5"/>
  <c r="E270" i="5"/>
  <c r="H258" i="5"/>
  <c r="K258" i="5"/>
  <c r="J258" i="5"/>
  <c r="F258" i="5"/>
  <c r="I258" i="5"/>
  <c r="G258" i="5"/>
  <c r="H246" i="5"/>
  <c r="I246" i="5"/>
  <c r="F246" i="5"/>
  <c r="J246" i="5"/>
  <c r="D246" i="5"/>
  <c r="K246" i="5"/>
  <c r="C246" i="5"/>
  <c r="E246" i="5"/>
  <c r="F234" i="5"/>
  <c r="G234" i="5"/>
  <c r="J234" i="5"/>
  <c r="I234" i="5"/>
  <c r="H234" i="5"/>
  <c r="K234" i="5"/>
  <c r="E234" i="5"/>
  <c r="K222" i="5"/>
  <c r="F222" i="5"/>
  <c r="I222" i="5"/>
  <c r="H222" i="5"/>
  <c r="G222" i="5"/>
  <c r="D222" i="5"/>
  <c r="I210" i="5"/>
  <c r="K210" i="5"/>
  <c r="F210" i="5"/>
  <c r="J210" i="5"/>
  <c r="H210" i="5"/>
  <c r="D210" i="5"/>
  <c r="E210" i="5"/>
  <c r="C373" i="5"/>
  <c r="C323" i="5"/>
  <c r="E491" i="5"/>
  <c r="E468" i="5"/>
  <c r="E444" i="5"/>
  <c r="E239" i="5"/>
  <c r="F469" i="5"/>
  <c r="F456" i="5"/>
  <c r="F402" i="5"/>
  <c r="F383" i="5"/>
  <c r="F265" i="5"/>
  <c r="G210" i="5"/>
  <c r="H474" i="5"/>
  <c r="H446" i="5"/>
  <c r="H330" i="5"/>
  <c r="H300" i="5"/>
  <c r="C456" i="5"/>
  <c r="C372" i="5"/>
  <c r="C288" i="5"/>
  <c r="C270" i="5"/>
  <c r="C252" i="5"/>
  <c r="C234" i="5"/>
  <c r="D486" i="5"/>
  <c r="D470" i="5"/>
  <c r="D398" i="5"/>
  <c r="D326" i="5"/>
  <c r="D254" i="5"/>
  <c r="E420" i="5"/>
  <c r="E330" i="5"/>
  <c r="F468" i="5"/>
  <c r="F455" i="5"/>
  <c r="F366" i="5"/>
  <c r="F349" i="5"/>
  <c r="G474" i="5"/>
  <c r="G386" i="5"/>
  <c r="H354" i="5"/>
  <c r="J278" i="5"/>
  <c r="C469" i="5"/>
  <c r="C455" i="5"/>
  <c r="C438" i="5"/>
  <c r="C420" i="5"/>
  <c r="C371" i="5"/>
  <c r="C337" i="5"/>
  <c r="C287" i="5"/>
  <c r="D450" i="5"/>
  <c r="D432" i="5"/>
  <c r="D414" i="5"/>
  <c r="D378" i="5"/>
  <c r="D360" i="5"/>
  <c r="D342" i="5"/>
  <c r="D306" i="5"/>
  <c r="D288" i="5"/>
  <c r="D270" i="5"/>
  <c r="D234" i="5"/>
  <c r="E419" i="5"/>
  <c r="E396" i="5"/>
  <c r="E372" i="5"/>
  <c r="F467" i="5"/>
  <c r="F348" i="5"/>
  <c r="G494" i="5"/>
  <c r="G330" i="5"/>
  <c r="H325" i="5"/>
  <c r="H203" i="5"/>
  <c r="I330" i="5"/>
  <c r="J300" i="5"/>
  <c r="J277" i="5"/>
  <c r="I230" i="5"/>
  <c r="K230" i="5"/>
  <c r="H230" i="5"/>
  <c r="J230" i="5"/>
  <c r="E230" i="5"/>
  <c r="C230" i="5"/>
  <c r="F230" i="5"/>
  <c r="G446" i="5"/>
  <c r="K217" i="5"/>
  <c r="H217" i="5"/>
  <c r="E217" i="5"/>
  <c r="C217" i="5"/>
  <c r="J217" i="5"/>
  <c r="F217" i="5"/>
  <c r="D217" i="5"/>
  <c r="I217" i="5"/>
  <c r="C481" i="5"/>
  <c r="J216" i="5"/>
  <c r="F216" i="5"/>
  <c r="E216" i="5"/>
  <c r="I216" i="5"/>
  <c r="H216" i="5"/>
  <c r="G216" i="5"/>
  <c r="C432" i="5"/>
  <c r="D445" i="5"/>
  <c r="J215" i="5"/>
  <c r="H215" i="5"/>
  <c r="D215" i="5"/>
  <c r="I215" i="5"/>
  <c r="F215" i="5"/>
  <c r="E215" i="5"/>
  <c r="K215" i="5"/>
  <c r="G215" i="5"/>
  <c r="C479" i="5"/>
  <c r="C397" i="5"/>
  <c r="D372" i="5"/>
  <c r="E204" i="5"/>
  <c r="J336" i="5"/>
  <c r="D494" i="5"/>
  <c r="D458" i="5"/>
  <c r="D386" i="5"/>
  <c r="D314" i="5"/>
  <c r="D242" i="5"/>
  <c r="E498" i="5"/>
  <c r="E383" i="5"/>
  <c r="E294" i="5"/>
  <c r="E203" i="5"/>
  <c r="F409" i="5"/>
  <c r="F390" i="5"/>
  <c r="F337" i="5"/>
  <c r="G438" i="5"/>
  <c r="G289" i="5"/>
  <c r="G265" i="5"/>
  <c r="G217" i="5"/>
  <c r="H338" i="5"/>
  <c r="I318" i="5"/>
  <c r="J492" i="5"/>
  <c r="I206" i="5"/>
  <c r="K206" i="5"/>
  <c r="H206" i="5"/>
  <c r="E206" i="5"/>
  <c r="C206" i="5"/>
  <c r="G206" i="5"/>
  <c r="F206" i="5"/>
  <c r="J206" i="5"/>
  <c r="K241" i="5"/>
  <c r="I241" i="5"/>
  <c r="E241" i="5"/>
  <c r="C241" i="5"/>
  <c r="G241" i="5"/>
  <c r="H241" i="5"/>
  <c r="F241" i="5"/>
  <c r="D446" i="5"/>
  <c r="H228" i="5"/>
  <c r="I228" i="5"/>
  <c r="G228" i="5"/>
  <c r="J228" i="5"/>
  <c r="F228" i="5"/>
  <c r="C228" i="5"/>
  <c r="K228" i="5"/>
  <c r="D373" i="5"/>
  <c r="D301" i="5"/>
  <c r="G227" i="5"/>
  <c r="J227" i="5"/>
  <c r="I227" i="5"/>
  <c r="K227" i="5"/>
  <c r="D227" i="5"/>
  <c r="H227" i="5"/>
  <c r="F227" i="5"/>
  <c r="C227" i="5"/>
  <c r="E227" i="5"/>
  <c r="C378" i="5"/>
  <c r="C294" i="5"/>
  <c r="C258" i="5"/>
  <c r="D422" i="5"/>
  <c r="D385" i="5"/>
  <c r="D278" i="5"/>
  <c r="F336" i="5"/>
  <c r="F294" i="5"/>
  <c r="G482" i="5"/>
  <c r="G414" i="5"/>
  <c r="H359" i="5"/>
  <c r="J242" i="5"/>
  <c r="K216" i="5"/>
  <c r="I218" i="5"/>
  <c r="K218" i="5"/>
  <c r="H218" i="5"/>
  <c r="E218" i="5"/>
  <c r="C218" i="5"/>
  <c r="J218" i="5"/>
  <c r="G218" i="5"/>
  <c r="F218" i="5"/>
  <c r="D218" i="5"/>
  <c r="K229" i="5"/>
  <c r="J229" i="5"/>
  <c r="E229" i="5"/>
  <c r="C229" i="5"/>
  <c r="H229" i="5"/>
  <c r="I229" i="5"/>
  <c r="F229" i="5"/>
  <c r="I373" i="5"/>
  <c r="I240" i="5"/>
  <c r="G240" i="5"/>
  <c r="K240" i="5"/>
  <c r="J240" i="5"/>
  <c r="H240" i="5"/>
  <c r="E240" i="5"/>
  <c r="C349" i="5"/>
  <c r="I239" i="5"/>
  <c r="J239" i="5"/>
  <c r="K239" i="5"/>
  <c r="G239" i="5"/>
  <c r="H239" i="5"/>
  <c r="D239" i="5"/>
  <c r="C239" i="5"/>
  <c r="D300" i="5"/>
  <c r="G395" i="5"/>
  <c r="K396" i="5"/>
  <c r="C396" i="5"/>
  <c r="C222" i="5"/>
  <c r="C493" i="5"/>
  <c r="C462" i="5"/>
  <c r="D493" i="5"/>
  <c r="D457" i="5"/>
  <c r="D350" i="5"/>
  <c r="D313" i="5"/>
  <c r="D241" i="5"/>
  <c r="D206" i="5"/>
  <c r="E474" i="5"/>
  <c r="F493" i="5"/>
  <c r="F444" i="5"/>
  <c r="G288" i="5"/>
  <c r="C492" i="5"/>
  <c r="C426" i="5"/>
  <c r="C360" i="5"/>
  <c r="D474" i="5"/>
  <c r="D456" i="5"/>
  <c r="D421" i="5"/>
  <c r="D402" i="5"/>
  <c r="D384" i="5"/>
  <c r="D349" i="5"/>
  <c r="D330" i="5"/>
  <c r="D312" i="5"/>
  <c r="D277" i="5"/>
  <c r="D258" i="5"/>
  <c r="D240" i="5"/>
  <c r="D205" i="5"/>
  <c r="E311" i="5"/>
  <c r="E222" i="5"/>
  <c r="F492" i="5"/>
  <c r="F443" i="5"/>
  <c r="F335" i="5"/>
  <c r="F242" i="5"/>
  <c r="G287" i="5"/>
  <c r="H282" i="5"/>
  <c r="I337" i="5"/>
  <c r="I288" i="5"/>
  <c r="J462" i="5"/>
  <c r="J306" i="5"/>
  <c r="J265" i="5"/>
  <c r="J241" i="5"/>
  <c r="K497" i="5"/>
  <c r="J497" i="5"/>
  <c r="G497" i="5"/>
  <c r="D497" i="5"/>
  <c r="E497" i="5"/>
  <c r="C497" i="5"/>
  <c r="I485" i="5"/>
  <c r="K485" i="5"/>
  <c r="G485" i="5"/>
  <c r="D485" i="5"/>
  <c r="K473" i="5"/>
  <c r="J473" i="5"/>
  <c r="I473" i="5"/>
  <c r="H473" i="5"/>
  <c r="E473" i="5"/>
  <c r="D473" i="5"/>
  <c r="G461" i="5"/>
  <c r="J461" i="5"/>
  <c r="K461" i="5"/>
  <c r="D461" i="5"/>
  <c r="G449" i="5"/>
  <c r="H449" i="5"/>
  <c r="D449" i="5"/>
  <c r="J449" i="5"/>
  <c r="E449" i="5"/>
  <c r="K437" i="5"/>
  <c r="I437" i="5"/>
  <c r="H437" i="5"/>
  <c r="D437" i="5"/>
  <c r="K425" i="5"/>
  <c r="J425" i="5"/>
  <c r="E425" i="5"/>
  <c r="D425" i="5"/>
  <c r="H425" i="5"/>
  <c r="I413" i="5"/>
  <c r="H413" i="5"/>
  <c r="D413" i="5"/>
  <c r="J413" i="5"/>
  <c r="H401" i="5"/>
  <c r="J401" i="5"/>
  <c r="I401" i="5"/>
  <c r="K401" i="5"/>
  <c r="G401" i="5"/>
  <c r="D401" i="5"/>
  <c r="E401" i="5"/>
  <c r="H389" i="5"/>
  <c r="K389" i="5"/>
  <c r="J389" i="5"/>
  <c r="D389" i="5"/>
  <c r="I389" i="5"/>
  <c r="G377" i="5"/>
  <c r="K377" i="5"/>
  <c r="I377" i="5"/>
  <c r="H377" i="5"/>
  <c r="E377" i="5"/>
  <c r="D377" i="5"/>
  <c r="J377" i="5"/>
  <c r="K365" i="5"/>
  <c r="I365" i="5"/>
  <c r="H365" i="5"/>
  <c r="G365" i="5"/>
  <c r="J365" i="5"/>
  <c r="D365" i="5"/>
  <c r="K353" i="5"/>
  <c r="J353" i="5"/>
  <c r="I353" i="5"/>
  <c r="D353" i="5"/>
  <c r="G353" i="5"/>
  <c r="E353" i="5"/>
  <c r="C353" i="5"/>
  <c r="I341" i="5"/>
  <c r="K341" i="5"/>
  <c r="D341" i="5"/>
  <c r="J341" i="5"/>
  <c r="J329" i="5"/>
  <c r="E329" i="5"/>
  <c r="D329" i="5"/>
  <c r="H329" i="5"/>
  <c r="H317" i="5"/>
  <c r="J317" i="5"/>
  <c r="I317" i="5"/>
  <c r="K317" i="5"/>
  <c r="D317" i="5"/>
  <c r="G317" i="5"/>
  <c r="G305" i="5"/>
  <c r="F305" i="5"/>
  <c r="D305" i="5"/>
  <c r="E305" i="5"/>
  <c r="K293" i="5"/>
  <c r="J293" i="5"/>
  <c r="I293" i="5"/>
  <c r="D293" i="5"/>
  <c r="K281" i="5"/>
  <c r="G281" i="5"/>
  <c r="I281" i="5"/>
  <c r="J281" i="5"/>
  <c r="E281" i="5"/>
  <c r="D281" i="5"/>
  <c r="I269" i="5"/>
  <c r="G269" i="5"/>
  <c r="K269" i="5"/>
  <c r="D269" i="5"/>
  <c r="H269" i="5"/>
  <c r="C269" i="5"/>
  <c r="H257" i="5"/>
  <c r="K257" i="5"/>
  <c r="J257" i="5"/>
  <c r="I257" i="5"/>
  <c r="D257" i="5"/>
  <c r="E257" i="5"/>
  <c r="H245" i="5"/>
  <c r="I245" i="5"/>
  <c r="J245" i="5"/>
  <c r="F245" i="5"/>
  <c r="D245" i="5"/>
  <c r="H233" i="5"/>
  <c r="K233" i="5"/>
  <c r="F233" i="5"/>
  <c r="E233" i="5"/>
  <c r="D233" i="5"/>
  <c r="C233" i="5"/>
  <c r="K221" i="5"/>
  <c r="F221" i="5"/>
  <c r="I221" i="5"/>
  <c r="G221" i="5"/>
  <c r="H221" i="5"/>
  <c r="D221" i="5"/>
  <c r="K209" i="5"/>
  <c r="F209" i="5"/>
  <c r="J209" i="5"/>
  <c r="H209" i="5"/>
  <c r="D209" i="5"/>
  <c r="E209" i="5"/>
  <c r="C473" i="5"/>
  <c r="C377" i="5"/>
  <c r="E461" i="5"/>
  <c r="E389" i="5"/>
  <c r="E317" i="5"/>
  <c r="E245" i="5"/>
  <c r="F473" i="5"/>
  <c r="F329" i="5"/>
  <c r="G233" i="5"/>
  <c r="I461" i="5"/>
  <c r="C485" i="5"/>
  <c r="C389" i="5"/>
  <c r="C305" i="5"/>
  <c r="C274" i="5"/>
  <c r="C245" i="5"/>
  <c r="F485" i="5"/>
  <c r="F341" i="5"/>
  <c r="F269" i="5"/>
  <c r="G293" i="5"/>
  <c r="K245" i="5"/>
  <c r="K413" i="5"/>
  <c r="I490" i="5"/>
  <c r="G490" i="5"/>
  <c r="J490" i="5"/>
  <c r="H490" i="5"/>
  <c r="K490" i="5"/>
  <c r="E490" i="5"/>
  <c r="I478" i="5"/>
  <c r="G478" i="5"/>
  <c r="J478" i="5"/>
  <c r="H478" i="5"/>
  <c r="E478" i="5"/>
  <c r="I466" i="5"/>
  <c r="G466" i="5"/>
  <c r="K466" i="5"/>
  <c r="J466" i="5"/>
  <c r="E466" i="5"/>
  <c r="I454" i="5"/>
  <c r="G454" i="5"/>
  <c r="J454" i="5"/>
  <c r="H454" i="5"/>
  <c r="E454" i="5"/>
  <c r="K454" i="5"/>
  <c r="I442" i="5"/>
  <c r="G442" i="5"/>
  <c r="J442" i="5"/>
  <c r="K442" i="5"/>
  <c r="E442" i="5"/>
  <c r="H442" i="5"/>
  <c r="I430" i="5"/>
  <c r="G430" i="5"/>
  <c r="J430" i="5"/>
  <c r="H430" i="5"/>
  <c r="E430" i="5"/>
  <c r="I418" i="5"/>
  <c r="G418" i="5"/>
  <c r="J418" i="5"/>
  <c r="K418" i="5"/>
  <c r="H418" i="5"/>
  <c r="E418" i="5"/>
  <c r="C418" i="5"/>
  <c r="I406" i="5"/>
  <c r="G406" i="5"/>
  <c r="J406" i="5"/>
  <c r="K406" i="5"/>
  <c r="E406" i="5"/>
  <c r="I394" i="5"/>
  <c r="G394" i="5"/>
  <c r="K394" i="5"/>
  <c r="J394" i="5"/>
  <c r="H394" i="5"/>
  <c r="E394" i="5"/>
  <c r="I382" i="5"/>
  <c r="G382" i="5"/>
  <c r="J382" i="5"/>
  <c r="E382" i="5"/>
  <c r="I370" i="5"/>
  <c r="G370" i="5"/>
  <c r="J370" i="5"/>
  <c r="K370" i="5"/>
  <c r="E370" i="5"/>
  <c r="I358" i="5"/>
  <c r="G358" i="5"/>
  <c r="J358" i="5"/>
  <c r="K358" i="5"/>
  <c r="H358" i="5"/>
  <c r="E358" i="5"/>
  <c r="I346" i="5"/>
  <c r="G346" i="5"/>
  <c r="J346" i="5"/>
  <c r="H346" i="5"/>
  <c r="E346" i="5"/>
  <c r="K346" i="5"/>
  <c r="I334" i="5"/>
  <c r="G334" i="5"/>
  <c r="J334" i="5"/>
  <c r="K334" i="5"/>
  <c r="E334" i="5"/>
  <c r="H334" i="5"/>
  <c r="I322" i="5"/>
  <c r="G322" i="5"/>
  <c r="H322" i="5"/>
  <c r="K322" i="5"/>
  <c r="J322" i="5"/>
  <c r="E322" i="5"/>
  <c r="I310" i="5"/>
  <c r="G310" i="5"/>
  <c r="J310" i="5"/>
  <c r="H310" i="5"/>
  <c r="E310" i="5"/>
  <c r="K310" i="5"/>
  <c r="I298" i="5"/>
  <c r="G298" i="5"/>
  <c r="J298" i="5"/>
  <c r="F298" i="5"/>
  <c r="H298" i="5"/>
  <c r="E298" i="5"/>
  <c r="K298" i="5"/>
  <c r="I286" i="5"/>
  <c r="G286" i="5"/>
  <c r="J286" i="5"/>
  <c r="F286" i="5"/>
  <c r="K286" i="5"/>
  <c r="E286" i="5"/>
  <c r="H286" i="5"/>
  <c r="I274" i="5"/>
  <c r="G274" i="5"/>
  <c r="J274" i="5"/>
  <c r="K274" i="5"/>
  <c r="E274" i="5"/>
  <c r="I262" i="5"/>
  <c r="G262" i="5"/>
  <c r="J262" i="5"/>
  <c r="F262" i="5"/>
  <c r="H262" i="5"/>
  <c r="E262" i="5"/>
  <c r="K262" i="5"/>
  <c r="I250" i="5"/>
  <c r="G250" i="5"/>
  <c r="K250" i="5"/>
  <c r="J250" i="5"/>
  <c r="F250" i="5"/>
  <c r="E250" i="5"/>
  <c r="H250" i="5"/>
  <c r="I238" i="5"/>
  <c r="G238" i="5"/>
  <c r="J238" i="5"/>
  <c r="F238" i="5"/>
  <c r="E238" i="5"/>
  <c r="H238" i="5"/>
  <c r="I226" i="5"/>
  <c r="G226" i="5"/>
  <c r="J226" i="5"/>
  <c r="K226" i="5"/>
  <c r="E226" i="5"/>
  <c r="I214" i="5"/>
  <c r="G214" i="5"/>
  <c r="J214" i="5"/>
  <c r="H214" i="5"/>
  <c r="E214" i="5"/>
  <c r="F214" i="5"/>
  <c r="I202" i="5"/>
  <c r="G202" i="5"/>
  <c r="J202" i="5"/>
  <c r="K202" i="5"/>
  <c r="E202" i="5"/>
  <c r="C478" i="5"/>
  <c r="C437" i="5"/>
  <c r="C382" i="5"/>
  <c r="C341" i="5"/>
  <c r="C221" i="5"/>
  <c r="D454" i="5"/>
  <c r="D382" i="5"/>
  <c r="D310" i="5"/>
  <c r="D238" i="5"/>
  <c r="F478" i="5"/>
  <c r="F413" i="5"/>
  <c r="F334" i="5"/>
  <c r="G389" i="5"/>
  <c r="H406" i="5"/>
  <c r="H274" i="5"/>
  <c r="H226" i="5"/>
  <c r="K478" i="5"/>
  <c r="K214" i="5"/>
  <c r="E485" i="5"/>
  <c r="E413" i="5"/>
  <c r="E341" i="5"/>
  <c r="E269" i="5"/>
  <c r="F490" i="5"/>
  <c r="F425" i="5"/>
  <c r="F346" i="5"/>
  <c r="F257" i="5"/>
  <c r="H341" i="5"/>
  <c r="J233" i="5"/>
  <c r="K430" i="5"/>
  <c r="K382" i="5"/>
  <c r="G341" i="5"/>
  <c r="J485" i="5"/>
  <c r="J437" i="5"/>
  <c r="K305" i="5"/>
  <c r="H496" i="5"/>
  <c r="K496" i="5"/>
  <c r="H484" i="5"/>
  <c r="I484" i="5"/>
  <c r="H472" i="5"/>
  <c r="I472" i="5"/>
  <c r="H436" i="5"/>
  <c r="G436" i="5"/>
  <c r="H424" i="5"/>
  <c r="K424" i="5"/>
  <c r="H412" i="5"/>
  <c r="I412" i="5"/>
  <c r="H400" i="5"/>
  <c r="I400" i="5"/>
  <c r="H352" i="5"/>
  <c r="K352" i="5"/>
  <c r="H340" i="5"/>
  <c r="I340" i="5"/>
  <c r="H328" i="5"/>
  <c r="I328" i="5"/>
  <c r="H316" i="5"/>
  <c r="F316" i="5"/>
  <c r="H304" i="5"/>
  <c r="F304" i="5"/>
  <c r="H292" i="5"/>
  <c r="F292" i="5"/>
  <c r="G292" i="5"/>
  <c r="H280" i="5"/>
  <c r="F280" i="5"/>
  <c r="K280" i="5"/>
  <c r="H268" i="5"/>
  <c r="F268" i="5"/>
  <c r="I268" i="5"/>
  <c r="H256" i="5"/>
  <c r="F256" i="5"/>
  <c r="I256" i="5"/>
  <c r="H244" i="5"/>
  <c r="F244" i="5"/>
  <c r="H232" i="5"/>
  <c r="F232" i="5"/>
  <c r="H220" i="5"/>
  <c r="F220" i="5"/>
  <c r="H208" i="5"/>
  <c r="F208" i="5"/>
  <c r="K208" i="5"/>
  <c r="G484" i="5"/>
  <c r="G304" i="5"/>
  <c r="G220" i="5"/>
  <c r="I376" i="5"/>
  <c r="G352" i="5"/>
  <c r="G256" i="5"/>
  <c r="I352" i="5"/>
  <c r="G448" i="5"/>
  <c r="G364" i="5"/>
  <c r="I436" i="5"/>
  <c r="I316" i="5"/>
  <c r="J460" i="5"/>
  <c r="J388" i="5"/>
  <c r="J316" i="5"/>
  <c r="J244" i="5"/>
  <c r="K376" i="5"/>
  <c r="K292" i="5"/>
  <c r="G268" i="5"/>
  <c r="I280" i="5"/>
  <c r="I198" i="5"/>
</calcChain>
</file>

<file path=xl/sharedStrings.xml><?xml version="1.0" encoding="utf-8"?>
<sst xmlns="http://schemas.openxmlformats.org/spreadsheetml/2006/main" count="3578" uniqueCount="1021">
  <si>
    <t>nome</t>
  </si>
  <si>
    <t>status</t>
  </si>
  <si>
    <t>cpf</t>
  </si>
  <si>
    <t>descricao</t>
  </si>
  <si>
    <t>data_venda</t>
  </si>
  <si>
    <t>rua</t>
  </si>
  <si>
    <t>preco_uniatrio</t>
  </si>
  <si>
    <t>valor_total</t>
  </si>
  <si>
    <t>numero</t>
  </si>
  <si>
    <t>complemento</t>
  </si>
  <si>
    <t>bairro</t>
  </si>
  <si>
    <t>cidade</t>
  </si>
  <si>
    <t>uf</t>
  </si>
  <si>
    <t>cep</t>
  </si>
  <si>
    <t>razao_social</t>
  </si>
  <si>
    <t>nome_fantasia</t>
  </si>
  <si>
    <t>cnpj</t>
  </si>
  <si>
    <t>tb_tipo_produto</t>
  </si>
  <si>
    <t>int</t>
  </si>
  <si>
    <t>nvarchar(20)</t>
  </si>
  <si>
    <t>id_tipo_produto</t>
  </si>
  <si>
    <t>tb_produto</t>
  </si>
  <si>
    <t>nvarchar(80)</t>
  </si>
  <si>
    <t>decimal(13,2)</t>
  </si>
  <si>
    <t>id_produto</t>
  </si>
  <si>
    <t>id_fornecedor</t>
  </si>
  <si>
    <t>tb_fornecedor</t>
  </si>
  <si>
    <t>nvarchar(50)</t>
  </si>
  <si>
    <t>nvarchar(30)</t>
  </si>
  <si>
    <t>nvarchar(18)</t>
  </si>
  <si>
    <t>nvarchar(2)</t>
  </si>
  <si>
    <t>11.111.111/0001-11</t>
  </si>
  <si>
    <t>São Paulo</t>
  </si>
  <si>
    <t>22.222.222/0001-22</t>
  </si>
  <si>
    <t>Belo Horizonte</t>
  </si>
  <si>
    <t>MG</t>
  </si>
  <si>
    <t>33.333.333/0001-33</t>
  </si>
  <si>
    <t>RJ</t>
  </si>
  <si>
    <t>44.444.444/0001-44</t>
  </si>
  <si>
    <t>Recife</t>
  </si>
  <si>
    <t>PE</t>
  </si>
  <si>
    <t>55.555.555/0001-55</t>
  </si>
  <si>
    <t>66.666.666/0001-66</t>
  </si>
  <si>
    <t>tb_cliente</t>
  </si>
  <si>
    <t>nvarchar(60)</t>
  </si>
  <si>
    <t>nvarchar(11)</t>
  </si>
  <si>
    <t>nvarchar(10)</t>
  </si>
  <si>
    <t>nvarchar(40)</t>
  </si>
  <si>
    <t>nvarchar(9)</t>
  </si>
  <si>
    <t>id_cliente</t>
  </si>
  <si>
    <t>s/n</t>
  </si>
  <si>
    <t>Piabetá</t>
  </si>
  <si>
    <t>52031‑216</t>
  </si>
  <si>
    <t>casa 1</t>
  </si>
  <si>
    <t>casa 02</t>
  </si>
  <si>
    <t>Casa 2</t>
  </si>
  <si>
    <t>Rua Manzanares</t>
  </si>
  <si>
    <t>NULL</t>
  </si>
  <si>
    <t>Parque Imperio</t>
  </si>
  <si>
    <t>Parque Chuno</t>
  </si>
  <si>
    <t>Recreio dos Bandeirantes</t>
  </si>
  <si>
    <t>50920‑825</t>
  </si>
  <si>
    <t>Rua Pedro Toledo</t>
  </si>
  <si>
    <t>sn</t>
  </si>
  <si>
    <t>Ademir Alberto Barrozo Martins</t>
  </si>
  <si>
    <t>09006971798</t>
  </si>
  <si>
    <t>Rua Manoel Paulo de Farias</t>
  </si>
  <si>
    <t>Parque Muisa</t>
  </si>
  <si>
    <t>Saracuruna</t>
  </si>
  <si>
    <t>São Judas Tadeu</t>
  </si>
  <si>
    <t>50810‑065</t>
  </si>
  <si>
    <t>Santo Antonio</t>
  </si>
  <si>
    <t>Pilar</t>
  </si>
  <si>
    <t>Casa 1</t>
  </si>
  <si>
    <t>Admilson Alberto Neves Marcelino</t>
  </si>
  <si>
    <t>07123407719</t>
  </si>
  <si>
    <t>Rua Padre Eustaquio</t>
  </si>
  <si>
    <t>A Qd 105</t>
  </si>
  <si>
    <t>Adriana Alberto Nunes Lima</t>
  </si>
  <si>
    <t>06013788798</t>
  </si>
  <si>
    <t>Rua Pedro Diniz</t>
  </si>
  <si>
    <t>Quintino Bocaiuva</t>
  </si>
  <si>
    <t>Parque Paulista</t>
  </si>
  <si>
    <t>casa</t>
  </si>
  <si>
    <t>Adriano Alberto Santos Aleixo</t>
  </si>
  <si>
    <t>08402862709</t>
  </si>
  <si>
    <t>Rua Maripá</t>
  </si>
  <si>
    <t>Qd 02</t>
  </si>
  <si>
    <t>Petrolina</t>
  </si>
  <si>
    <t>Mantiquira</t>
  </si>
  <si>
    <t>casa 01</t>
  </si>
  <si>
    <t>Parque Marilandia</t>
  </si>
  <si>
    <t>Fundos</t>
  </si>
  <si>
    <t>Petrovale</t>
  </si>
  <si>
    <t>fundos</t>
  </si>
  <si>
    <t>Lt 16 Qd 16</t>
  </si>
  <si>
    <t>Alanna Alves da Rocha</t>
  </si>
  <si>
    <t>03662336714</t>
  </si>
  <si>
    <t>Rua Rua Martiniano de Alencar</t>
  </si>
  <si>
    <t>50010-010</t>
  </si>
  <si>
    <t>Nova Campinas</t>
  </si>
  <si>
    <t>Casa</t>
  </si>
  <si>
    <t>Alessandra Alves dos Santos</t>
  </si>
  <si>
    <t>09286372756</t>
  </si>
  <si>
    <t>Rua Luiz Alves de Castro</t>
  </si>
  <si>
    <t>Lt 9 Qd 5</t>
  </si>
  <si>
    <t>Parque Ipiranga (Itrolandia)</t>
  </si>
  <si>
    <t>Alessandro Alves dos Santos</t>
  </si>
  <si>
    <t>09607069741</t>
  </si>
  <si>
    <t>Rua Jurua</t>
  </si>
  <si>
    <t>Lt 01 Qd 35</t>
  </si>
  <si>
    <t>Parque das Industrias</t>
  </si>
  <si>
    <t>Alex Alves Pereira</t>
  </si>
  <si>
    <t>05966109792</t>
  </si>
  <si>
    <t>Rua Pedro Joao Jose</t>
  </si>
  <si>
    <t>LT 29 QD 37</t>
  </si>
  <si>
    <t>Realengo</t>
  </si>
  <si>
    <t>Alexandre Alves Pereira Neto</t>
  </si>
  <si>
    <t>07467078551</t>
  </si>
  <si>
    <t>Rua Nossa Senhora de Aparecida</t>
  </si>
  <si>
    <t>Alexandre Alves Teixeira</t>
  </si>
  <si>
    <t>07358914680</t>
  </si>
  <si>
    <t>Rua Oceano</t>
  </si>
  <si>
    <t>Lt 03 Qd 106 Area 1</t>
  </si>
  <si>
    <t>Lt 23 Qd P</t>
  </si>
  <si>
    <t>Alexandre Amaral Conceição</t>
  </si>
  <si>
    <t>10381379786</t>
  </si>
  <si>
    <t>Rua Ivan Baptista de Oliveira</t>
  </si>
  <si>
    <t>Lt 23 Qd 48</t>
  </si>
  <si>
    <t>casa 2</t>
  </si>
  <si>
    <t>Alexandre Amorim Couto</t>
  </si>
  <si>
    <t>08887694724</t>
  </si>
  <si>
    <t>ca 3</t>
  </si>
  <si>
    <t>Alexsandro Antonio de Souza</t>
  </si>
  <si>
    <t>09452325759</t>
  </si>
  <si>
    <t>Rua Leila</t>
  </si>
  <si>
    <t>Lt 06</t>
  </si>
  <si>
    <t>Aline Antonio dos Santos</t>
  </si>
  <si>
    <t>08728972748</t>
  </si>
  <si>
    <t>Rua Marechal Hermes</t>
  </si>
  <si>
    <t xml:space="preserve">Parque Sayonara (Vila Inhomirim) </t>
  </si>
  <si>
    <t>Aline Antonio dos Santos Silva</t>
  </si>
  <si>
    <t>07465207620</t>
  </si>
  <si>
    <t>Rua Nossa Senhora de Fatima</t>
  </si>
  <si>
    <t>Lt 14 Qd A Casa 02</t>
  </si>
  <si>
    <t>Alisson Antonio Ferreira Lopes</t>
  </si>
  <si>
    <t>09579229726</t>
  </si>
  <si>
    <t xml:space="preserve">Rua Jussara </t>
  </si>
  <si>
    <t>Parque Duque</t>
  </si>
  <si>
    <t>Allan Antonio Jacinto da Silva</t>
  </si>
  <si>
    <t>04152748758</t>
  </si>
  <si>
    <t>Rua Rio Paraiba do Sul</t>
  </si>
  <si>
    <t>L2 Q4</t>
  </si>
  <si>
    <t>São Gonçalo</t>
  </si>
  <si>
    <t>São Vicente</t>
  </si>
  <si>
    <t>Amanda Aparecido dos Santos</t>
  </si>
  <si>
    <t>10508706735</t>
  </si>
  <si>
    <t>Rua Italo Bernardes</t>
  </si>
  <si>
    <t xml:space="preserve">Nossa Senhora </t>
  </si>
  <si>
    <t>Amilton Araujo da Silva</t>
  </si>
  <si>
    <t>04465304751</t>
  </si>
  <si>
    <t>Rua Ricardo Guimaraes</t>
  </si>
  <si>
    <t>São Bento</t>
  </si>
  <si>
    <t>Ana Araujo de Sousa</t>
  </si>
  <si>
    <t>08723498712</t>
  </si>
  <si>
    <t>Parque Senhor do Bonfim</t>
  </si>
  <si>
    <t>Ana Araujo Lima</t>
  </si>
  <si>
    <t>05848617481</t>
  </si>
  <si>
    <t>LT 26 Quadra2</t>
  </si>
  <si>
    <t>Residencial Masterviille</t>
  </si>
  <si>
    <t>Anderson Area da Silva</t>
  </si>
  <si>
    <t>08531467627</t>
  </si>
  <si>
    <t xml:space="preserve">Rua Maria Trindade </t>
  </si>
  <si>
    <t>Pauliceia</t>
  </si>
  <si>
    <t>Parada Angelica</t>
  </si>
  <si>
    <t>S/N</t>
  </si>
  <si>
    <t>Maria Helena</t>
  </si>
  <si>
    <t>Parque Fluminense</t>
  </si>
  <si>
    <t>Santa Cruz</t>
  </si>
  <si>
    <t>Rua Oito</t>
  </si>
  <si>
    <t>Rua Izabel Louzada de Campos</t>
  </si>
  <si>
    <t>André Barbosa Rosa</t>
  </si>
  <si>
    <t>04617418665</t>
  </si>
  <si>
    <t>Rua Recife</t>
  </si>
  <si>
    <t>Andreia Barreira Filho</t>
  </si>
  <si>
    <t>08019222730</t>
  </si>
  <si>
    <t>Rua Minas Gerais</t>
  </si>
  <si>
    <t>Qd Lt 26</t>
  </si>
  <si>
    <t>Piabetá Inhomirim</t>
  </si>
  <si>
    <t>Andressa Barreto Guilherme</t>
  </si>
  <si>
    <t>08887049741</t>
  </si>
  <si>
    <t>Rua Maraca</t>
  </si>
  <si>
    <t>Angela Barreto Lima Fraga</t>
  </si>
  <si>
    <t>05797143785</t>
  </si>
  <si>
    <t>Rua Perimetral</t>
  </si>
  <si>
    <t>Sobrado</t>
  </si>
  <si>
    <t>Ricardo Albuquerque</t>
  </si>
  <si>
    <t>Angelo Barros da Silva Braz</t>
  </si>
  <si>
    <t>10362787765</t>
  </si>
  <si>
    <t>Casa 04</t>
  </si>
  <si>
    <t>Anselmo Barros da Silva Neto</t>
  </si>
  <si>
    <t>03671774720</t>
  </si>
  <si>
    <t xml:space="preserve">Rua Rua Giparana </t>
  </si>
  <si>
    <t>Lt 18</t>
  </si>
  <si>
    <t>Antonio Belo Miranda</t>
  </si>
  <si>
    <t>10861438724</t>
  </si>
  <si>
    <t xml:space="preserve">Rua Helio Fellet </t>
  </si>
  <si>
    <t>Lt 8 Qd 23</t>
  </si>
  <si>
    <t>Antônio Bernardo Buriche</t>
  </si>
  <si>
    <t>05931442736</t>
  </si>
  <si>
    <t>Rua Pedro Lessa</t>
  </si>
  <si>
    <t>CS2</t>
  </si>
  <si>
    <t>Antonio Bezerra da Motta</t>
  </si>
  <si>
    <t>04106977540</t>
  </si>
  <si>
    <t>Rua Roma</t>
  </si>
  <si>
    <t>Anycelli Bitencourt Menezes Alves</t>
  </si>
  <si>
    <t>10835134708</t>
  </si>
  <si>
    <t>Rua Herbert de Souza</t>
  </si>
  <si>
    <t>Lt 31 Qd 09</t>
  </si>
  <si>
    <t>Apinagé Boaventura do Nascimento</t>
  </si>
  <si>
    <t>07305993748</t>
  </si>
  <si>
    <t>Ricardo de Albuquerque</t>
  </si>
  <si>
    <t>Barbara Camacho Martins</t>
  </si>
  <si>
    <t>10413015703</t>
  </si>
  <si>
    <t xml:space="preserve">Rua Itapecerica </t>
  </si>
  <si>
    <t xml:space="preserve">Lt 03 Qd </t>
  </si>
  <si>
    <t>Nova California</t>
  </si>
  <si>
    <t>Braz Campos da Silva</t>
  </si>
  <si>
    <t>08368520703</t>
  </si>
  <si>
    <t>Rua Marques de Baependi</t>
  </si>
  <si>
    <t>Petropolis</t>
  </si>
  <si>
    <t>Bruna Candido de Oliveira</t>
  </si>
  <si>
    <t>10348577798</t>
  </si>
  <si>
    <t>Rua Izidoro Lopes</t>
  </si>
  <si>
    <t>Bruno Cansado Amorim</t>
  </si>
  <si>
    <t>08874361738</t>
  </si>
  <si>
    <t>Rua Maranguape</t>
  </si>
  <si>
    <t>Bruno Carlos Carvalho de Paula</t>
  </si>
  <si>
    <t>10829494817</t>
  </si>
  <si>
    <t>Rua Hermeto Costa</t>
  </si>
  <si>
    <t>Lt 29 Qd 7</t>
  </si>
  <si>
    <t>Caio Carlos da Costa</t>
  </si>
  <si>
    <t>09471597708</t>
  </si>
  <si>
    <t>Rua Lauro Sodré</t>
  </si>
  <si>
    <t>Lt 08 Qd 06</t>
  </si>
  <si>
    <t>Parque Humaitá</t>
  </si>
  <si>
    <t>Carlos Carlos do Nascimento</t>
  </si>
  <si>
    <t>05276549718</t>
  </si>
  <si>
    <t>Rua Projetada</t>
  </si>
  <si>
    <t>Santa Lucia</t>
  </si>
  <si>
    <t>A</t>
  </si>
  <si>
    <t>Rua J</t>
  </si>
  <si>
    <t>Marilandia</t>
  </si>
  <si>
    <t>Rua Marciano Pinto</t>
  </si>
  <si>
    <t>Cassiano Castilho</t>
  </si>
  <si>
    <t>08867756728</t>
  </si>
  <si>
    <t>Rua Maranhão</t>
  </si>
  <si>
    <t>Lt 10 Qd 19</t>
  </si>
  <si>
    <t>Cassio Castro Soares</t>
  </si>
  <si>
    <t>05799765742</t>
  </si>
  <si>
    <t>Rua Perimetral da Covanca</t>
  </si>
  <si>
    <t>Charles Cesar de Almeida</t>
  </si>
  <si>
    <t>03665037700</t>
  </si>
  <si>
    <t>Rua Rua Omar</t>
  </si>
  <si>
    <t>Christian Cesar de Jesus</t>
  </si>
  <si>
    <t>10793097777</t>
  </si>
  <si>
    <t>Rua Homogenea</t>
  </si>
  <si>
    <t>Lt 04 Qd 01</t>
  </si>
  <si>
    <t>Christian Cesar de Oliveria</t>
  </si>
  <si>
    <t>08186959705</t>
  </si>
  <si>
    <t>Rua Mato Grosso</t>
  </si>
  <si>
    <t>Lote 03 Quadra B</t>
  </si>
  <si>
    <t>Cicero Cesar de Oliveira</t>
  </si>
  <si>
    <t>09674778761</t>
  </si>
  <si>
    <t>Rua Julio Baranov</t>
  </si>
  <si>
    <t>Qd 71 Lt 37</t>
  </si>
  <si>
    <t xml:space="preserve">Parque Império </t>
  </si>
  <si>
    <t>Rua Petropolis</t>
  </si>
  <si>
    <t>Cláudia Cesar Farias Cabral</t>
  </si>
  <si>
    <t>05703603590</t>
  </si>
  <si>
    <t>Fundos - Casa 28A</t>
  </si>
  <si>
    <t>Rocha Miranda</t>
  </si>
  <si>
    <t>Cleiton Cicero de Franca</t>
  </si>
  <si>
    <t>04484277781</t>
  </si>
  <si>
    <t>Rua Regina</t>
  </si>
  <si>
    <t>Santo Antonio da Prata</t>
  </si>
  <si>
    <t>Cleyton Claudio da Silva</t>
  </si>
  <si>
    <t>07773378780</t>
  </si>
  <si>
    <t>Rua Natal</t>
  </si>
  <si>
    <t>Cristina Cordeiro Vilela</t>
  </si>
  <si>
    <t>09022556758</t>
  </si>
  <si>
    <t>Rua Manoel P de Freitas</t>
  </si>
  <si>
    <t>Parque Moderno</t>
  </si>
  <si>
    <t>Damião Correa de Oliveira</t>
  </si>
  <si>
    <t>07459123701</t>
  </si>
  <si>
    <t xml:space="preserve">Rua Nossa Ss/nenhora da Conceição </t>
  </si>
  <si>
    <t>Lt 09 Qd 102</t>
  </si>
  <si>
    <t>Daniel Corrêa Santos</t>
  </si>
  <si>
    <t>07811711780</t>
  </si>
  <si>
    <t>Rua Nabuco de Araujo</t>
  </si>
  <si>
    <t>Parque Lafaiete</t>
  </si>
  <si>
    <t>Daniel Costa</t>
  </si>
  <si>
    <t>05536012693</t>
  </si>
  <si>
    <t>Rua Povoado São José</t>
  </si>
  <si>
    <t>Rua Marcilio Dias</t>
  </si>
  <si>
    <t>Parque Santo Antonio</t>
  </si>
  <si>
    <t>Rua Piaui</t>
  </si>
  <si>
    <t>Rodilandia</t>
  </si>
  <si>
    <t>Danilo Costa Purificação</t>
  </si>
  <si>
    <t>07267584797</t>
  </si>
  <si>
    <t>Rua Olegário Mariano</t>
  </si>
  <si>
    <t>David Cristina de Pontes</t>
  </si>
  <si>
    <t>03782341707</t>
  </si>
  <si>
    <t>Rua Rua da Laguna</t>
  </si>
  <si>
    <t>casa 1 Faz Sobradinho</t>
  </si>
  <si>
    <t>David Cristina de Souza</t>
  </si>
  <si>
    <t>10314658710</t>
  </si>
  <si>
    <t>Deangelis Cristina Ribeiro de Brito</t>
  </si>
  <si>
    <t>05504667709</t>
  </si>
  <si>
    <t>Rua Praça da Glória</t>
  </si>
  <si>
    <t>Debora Cristina Tenorio da Silva</t>
  </si>
  <si>
    <t>05501268573</t>
  </si>
  <si>
    <t>Rua Praça Marte</t>
  </si>
  <si>
    <t>Qd F</t>
  </si>
  <si>
    <t>Deividy Cupertino Santa Rosa</t>
  </si>
  <si>
    <t>08795942714</t>
  </si>
  <si>
    <t>Lt 19 Qd 04</t>
  </si>
  <si>
    <t>Demetrios da Conceição Oliveira</t>
  </si>
  <si>
    <t>03889548435</t>
  </si>
  <si>
    <t xml:space="preserve">Rua Rouget de Lisle </t>
  </si>
  <si>
    <t>São Mateus</t>
  </si>
  <si>
    <t>Demetrius da Conceição Soares</t>
  </si>
  <si>
    <t>09245042786</t>
  </si>
  <si>
    <t>Rua Luziana</t>
  </si>
  <si>
    <t>Diego da Costa Oliveira</t>
  </si>
  <si>
    <t>10312402747</t>
  </si>
  <si>
    <t>Rua Jabitaca</t>
  </si>
  <si>
    <t>ca 1</t>
  </si>
  <si>
    <t>Nova Detroit</t>
  </si>
  <si>
    <t>Diego da Costa Soares</t>
  </si>
  <si>
    <t>04155205710</t>
  </si>
  <si>
    <t>Rua Rio Petropolis</t>
  </si>
  <si>
    <t>casa 5 Lote 741</t>
  </si>
  <si>
    <t>São João</t>
  </si>
  <si>
    <t>Paulista</t>
  </si>
  <si>
    <t>Nascentes Imperiais</t>
  </si>
  <si>
    <t>Dimas da Hora Lima de Souza</t>
  </si>
  <si>
    <t>08324603782</t>
  </si>
  <si>
    <t xml:space="preserve">s/n </t>
  </si>
  <si>
    <t>Diogo da Mota dos Santos</t>
  </si>
  <si>
    <t>07268965770</t>
  </si>
  <si>
    <t xml:space="preserve">Rua Olimpia Esteves </t>
  </si>
  <si>
    <t>Diogo da Paixão</t>
  </si>
  <si>
    <t>04434744781</t>
  </si>
  <si>
    <t>Rua Rio Alva</t>
  </si>
  <si>
    <t>CASA 3</t>
  </si>
  <si>
    <t>Diogo da Paixão Gonçalves</t>
  </si>
  <si>
    <t>05681349706</t>
  </si>
  <si>
    <t>Domingos da Costa</t>
  </si>
  <si>
    <t>09358868736</t>
  </si>
  <si>
    <t>Rua Luciano Vaena</t>
  </si>
  <si>
    <t>Santa Cruz da Serra</t>
  </si>
  <si>
    <t>Rua Marcio Santos da Silva</t>
  </si>
  <si>
    <t>Douglas da Silva Benjamim Gomes</t>
  </si>
  <si>
    <t>10294801701</t>
  </si>
  <si>
    <t>Rua Jacaranda</t>
  </si>
  <si>
    <t>Lt 22 Qd 51</t>
  </si>
  <si>
    <t>Drausio da Silva Beserra</t>
  </si>
  <si>
    <t>08184386739</t>
  </si>
  <si>
    <t>Rua Mateus</t>
  </si>
  <si>
    <t>LT 15, QD 10</t>
  </si>
  <si>
    <t>Driele da Silva Bezerra</t>
  </si>
  <si>
    <t>10295268765</t>
  </si>
  <si>
    <t>Rua Jaciara</t>
  </si>
  <si>
    <t>Nova Era</t>
  </si>
  <si>
    <t>Edilson da Silva Carvalho</t>
  </si>
  <si>
    <t>11145827790</t>
  </si>
  <si>
    <t>Rua Governador Leonel de Moura Brizola</t>
  </si>
  <si>
    <t>cs 01</t>
  </si>
  <si>
    <t>Jóquei Clube</t>
  </si>
  <si>
    <t>Rua Marquês de Baependi</t>
  </si>
  <si>
    <t>Edivan da Silva e Silva</t>
  </si>
  <si>
    <t>10533189709</t>
  </si>
  <si>
    <t>Rua Itajubá</t>
  </si>
  <si>
    <t>Edmo da Silva Fonseca</t>
  </si>
  <si>
    <t>08765767797</t>
  </si>
  <si>
    <t>Lt 07 Qd 30 Cs 4</t>
  </si>
  <si>
    <t>Parque São Bento</t>
  </si>
  <si>
    <t>Edna da Silva Francisco</t>
  </si>
  <si>
    <t>04113163704</t>
  </si>
  <si>
    <t>Rua Rogerio Portela</t>
  </si>
  <si>
    <t>Lote 274</t>
  </si>
  <si>
    <t>Ednardo da Silva Ganga</t>
  </si>
  <si>
    <t>08296290719</t>
  </si>
  <si>
    <t>Rua Nanci</t>
  </si>
  <si>
    <t>Natal</t>
  </si>
  <si>
    <t>Edson da Silva Pedroso</t>
  </si>
  <si>
    <t>05187915773</t>
  </si>
  <si>
    <t>Rua Projetada Cinco Francisco Machado</t>
  </si>
  <si>
    <t>Lt 36 Qd L</t>
  </si>
  <si>
    <t>Santa Rita de Cassia</t>
  </si>
  <si>
    <t>Eduardo da Silva Silveira</t>
  </si>
  <si>
    <t>08962104702</t>
  </si>
  <si>
    <t>Rua Manuel Vicente Lisboa</t>
  </si>
  <si>
    <t>Qd 68 casa 03</t>
  </si>
  <si>
    <t>Parque Panorama</t>
  </si>
  <si>
    <t>Edvaldo Dalcin Raposo</t>
  </si>
  <si>
    <t>08288466786</t>
  </si>
  <si>
    <t>Quadra 27 casa 01</t>
  </si>
  <si>
    <t>Elaine Damasceno de Carvalho Teixeira</t>
  </si>
  <si>
    <t>08708155780</t>
  </si>
  <si>
    <t>casa 2 Lt 39 Qd 10</t>
  </si>
  <si>
    <t>Parque Suecia</t>
  </si>
  <si>
    <t>Eliete das Dores de Jesus</t>
  </si>
  <si>
    <t>10276025711</t>
  </si>
  <si>
    <t>Rua Jambeiro</t>
  </si>
  <si>
    <t>Nova Marilia</t>
  </si>
  <si>
    <t>Eliezio das Graças Martins</t>
  </si>
  <si>
    <t>08503426790</t>
  </si>
  <si>
    <t>Rua Marilene Vieira de Assis</t>
  </si>
  <si>
    <t>Parque São João</t>
  </si>
  <si>
    <t>Nossa Senhora do Carmo</t>
  </si>
  <si>
    <t>Erik de Barros</t>
  </si>
  <si>
    <t>08762703709</t>
  </si>
  <si>
    <t>Lt 11 Qd 16</t>
  </si>
  <si>
    <t>Erika de Carvalho Barros</t>
  </si>
  <si>
    <t>05473772700</t>
  </si>
  <si>
    <t>Rua Prainha</t>
  </si>
  <si>
    <t>Erivaldo de Carvalho da Silva</t>
  </si>
  <si>
    <t>07803056767</t>
  </si>
  <si>
    <t>Erivaldo de Carvalho Luzia</t>
  </si>
  <si>
    <t>09247783744</t>
  </si>
  <si>
    <t>Rua Luzita Juliao Fernandes</t>
  </si>
  <si>
    <t>Lt 20 Qd 6</t>
  </si>
  <si>
    <t>Erly de Carvalho Marques</t>
  </si>
  <si>
    <t>07993037754</t>
  </si>
  <si>
    <t xml:space="preserve">Rua Minho </t>
  </si>
  <si>
    <t>Piabetá Vila Inhomirim</t>
  </si>
  <si>
    <t>Espedito de Faria</t>
  </si>
  <si>
    <t>05472576733</t>
  </si>
  <si>
    <t>Rua Prefeito A Carlos</t>
  </si>
  <si>
    <t>Estevão de Farias Silva</t>
  </si>
  <si>
    <t>08546056678</t>
  </si>
  <si>
    <t>Rua Maria Quiteria</t>
  </si>
  <si>
    <t>Lt 06 Qd A</t>
  </si>
  <si>
    <t>Eucileno de Fatima da Silva Reis</t>
  </si>
  <si>
    <t>08835667754</t>
  </si>
  <si>
    <t xml:space="preserve">Rua Maranhão </t>
  </si>
  <si>
    <t>Lt 22 Qd 27</t>
  </si>
  <si>
    <t>Evandro de Freitas Costa</t>
  </si>
  <si>
    <t>08763659747</t>
  </si>
  <si>
    <t>Rua Marcio Santos Silva</t>
  </si>
  <si>
    <t>Everaldo de Jesus da Cruz</t>
  </si>
  <si>
    <t>05634064700</t>
  </si>
  <si>
    <t xml:space="preserve">Rua Porto Novo </t>
  </si>
  <si>
    <t>Everson de Jesus Duarte Pereira</t>
  </si>
  <si>
    <t>11131272746</t>
  </si>
  <si>
    <t>Rua Governador Mario Covas</t>
  </si>
  <si>
    <t>A c/4</t>
  </si>
  <si>
    <t>Everton de Jesus Reis</t>
  </si>
  <si>
    <t>07227366781</t>
  </si>
  <si>
    <t>Rua Onofre Silva</t>
  </si>
  <si>
    <t>Ezequias de Jesus Santos</t>
  </si>
  <si>
    <t>07566516723</t>
  </si>
  <si>
    <t>Rua Nogueira da Cruz</t>
  </si>
  <si>
    <t>Ezequiel de Jesus Silva dos Santos</t>
  </si>
  <si>
    <t>10276008748</t>
  </si>
  <si>
    <t xml:space="preserve">Rua Jangadeiro </t>
  </si>
  <si>
    <t>Qd 13 Lt 03</t>
  </si>
  <si>
    <t xml:space="preserve">Nova Marilia </t>
  </si>
  <si>
    <t>Fabiana de Jesus Xavier</t>
  </si>
  <si>
    <t>10275006666</t>
  </si>
  <si>
    <t>Rua Japão</t>
  </si>
  <si>
    <t>Lj 1 Lt 05 Qd 13</t>
  </si>
  <si>
    <t>Nova União</t>
  </si>
  <si>
    <t>Fabiano de Lima</t>
  </si>
  <si>
    <t>08281801706</t>
  </si>
  <si>
    <t>Rua Marquês de Barependi</t>
  </si>
  <si>
    <t>Lt 19 Qd 25</t>
  </si>
  <si>
    <t>Rua Onze</t>
  </si>
  <si>
    <t>Fabio de Lima Vieira</t>
  </si>
  <si>
    <t>04134425561</t>
  </si>
  <si>
    <t>Rua Rod Washigton Luiz</t>
  </si>
  <si>
    <t>São José</t>
  </si>
  <si>
    <t>Fabio de Lourdes Fontoura Santos</t>
  </si>
  <si>
    <t>06025823707</t>
  </si>
  <si>
    <t>Rua Pedro de Souza</t>
  </si>
  <si>
    <t>Fabio de Melo Cavalcante</t>
  </si>
  <si>
    <t>08253144780</t>
  </si>
  <si>
    <t>Rua Marques de Paranagua</t>
  </si>
  <si>
    <t>Fabio de Oliveira Coelho</t>
  </si>
  <si>
    <t>07361603718</t>
  </si>
  <si>
    <t>Rua Nunes</t>
  </si>
  <si>
    <t>Fabricio de Oliveira Mendes</t>
  </si>
  <si>
    <t>07222730701</t>
  </si>
  <si>
    <t>Fabricio de Oliveira Miranda</t>
  </si>
  <si>
    <t>05478591747</t>
  </si>
  <si>
    <t>Rua Prefeito Gil Diniz</t>
  </si>
  <si>
    <t>Lt 11 Qd 01</t>
  </si>
  <si>
    <t>Fagner de Oliveira Paiva</t>
  </si>
  <si>
    <t>10534043767</t>
  </si>
  <si>
    <t>Rua Italia Fausta</t>
  </si>
  <si>
    <t>Cs 01 Lt 23 Qd 02</t>
  </si>
  <si>
    <t>Felipe de Paiva</t>
  </si>
  <si>
    <t>07563317603</t>
  </si>
  <si>
    <t>Rua Nogueira da Gama</t>
  </si>
  <si>
    <t>Casa 01 Lt 01 Qd 01</t>
  </si>
  <si>
    <t>Felipe de Paulo de Souza Lima</t>
  </si>
  <si>
    <t>10255984750</t>
  </si>
  <si>
    <t>Rua Japeri</t>
  </si>
  <si>
    <t>Novo Eldorado</t>
  </si>
  <si>
    <t>Fernanda de Paulo Melo</t>
  </si>
  <si>
    <t>05455660760</t>
  </si>
  <si>
    <t>Rua Prefeito Jorge Julio Costa dos Santos</t>
  </si>
  <si>
    <t>Lt 01 Qd 27 casa 02</t>
  </si>
  <si>
    <t>Fernanda de Sá</t>
  </si>
  <si>
    <t>08704004725</t>
  </si>
  <si>
    <t>Rua Margarida</t>
  </si>
  <si>
    <t>Lt 7 Qd 3</t>
  </si>
  <si>
    <t>Fernando de Sousa</t>
  </si>
  <si>
    <t>08238327736</t>
  </si>
  <si>
    <t>Filipe de Souza da Luz</t>
  </si>
  <si>
    <t>04159494755</t>
  </si>
  <si>
    <t>Rua Roberto Silveira</t>
  </si>
  <si>
    <t>Lt 15 Qd 66 Casa 01</t>
  </si>
  <si>
    <t>Filipe de Souza do Espirito Santo</t>
  </si>
  <si>
    <t>08835626724</t>
  </si>
  <si>
    <t>Lt 2 Qd 29</t>
  </si>
  <si>
    <t>Firmino de Souza Fernandes</t>
  </si>
  <si>
    <t>10443245747</t>
  </si>
  <si>
    <t>casa 02 Lt 14 Qd 4</t>
  </si>
  <si>
    <t>Nova Ámerica</t>
  </si>
  <si>
    <t>Flavia de Souza Leite</t>
  </si>
  <si>
    <t>09723800608</t>
  </si>
  <si>
    <t>Rua Jose Vicente</t>
  </si>
  <si>
    <t>Lote 05 Qd 13</t>
  </si>
  <si>
    <t>Flavio de Souza Mateus</t>
  </si>
  <si>
    <t>04657589645</t>
  </si>
  <si>
    <t xml:space="preserve">Rua Real Estrela </t>
  </si>
  <si>
    <t>Qd 114 Lt 06</t>
  </si>
  <si>
    <t>Francisco Dias da Costa</t>
  </si>
  <si>
    <t>05314158766</t>
  </si>
  <si>
    <t xml:space="preserve">Rua Profeta Jeremias </t>
  </si>
  <si>
    <t>Lt 63 Qd 63</t>
  </si>
  <si>
    <t>Santa Ines</t>
  </si>
  <si>
    <t>Fred Dino Pinheiro</t>
  </si>
  <si>
    <t>08237706728</t>
  </si>
  <si>
    <t>Fredson Diross Siqueira Silva</t>
  </si>
  <si>
    <t>10489048770</t>
  </si>
  <si>
    <t>Gabriel do Carmo de Oliveira</t>
  </si>
  <si>
    <t>10789399703</t>
  </si>
  <si>
    <t>Rua Humaita</t>
  </si>
  <si>
    <t>Riviera Bl 14 Ap 301</t>
  </si>
  <si>
    <t>Parque Uruguaiana</t>
  </si>
  <si>
    <t>George do Nascimento Santos de Jesus</t>
  </si>
  <si>
    <t>07207772775</t>
  </si>
  <si>
    <t xml:space="preserve">Rua Orsina da Fonseca </t>
  </si>
  <si>
    <t>Lt 29 Qd 77</t>
  </si>
  <si>
    <t>Gerlan dos Reis Silva</t>
  </si>
  <si>
    <t>09048725780</t>
  </si>
  <si>
    <t>Rua Manoel Jorge Costa</t>
  </si>
  <si>
    <t>Gerlan dos Santos</t>
  </si>
  <si>
    <t>09238539729</t>
  </si>
  <si>
    <t>Rua M</t>
  </si>
  <si>
    <t>Lt 07 Qd 07</t>
  </si>
  <si>
    <t>Gilberto dos Santos Mota</t>
  </si>
  <si>
    <t>08797926741</t>
  </si>
  <si>
    <t>Parque Santa Rita</t>
  </si>
  <si>
    <t>Novo Horizonte</t>
  </si>
  <si>
    <t>Rua Jatoba</t>
  </si>
  <si>
    <t>Guilherme dos Santos Prado</t>
  </si>
  <si>
    <t>04412808756</t>
  </si>
  <si>
    <t>Rua Rio Branco</t>
  </si>
  <si>
    <t>Gustavo dos Santos Rodrigues Novaes Rodrigues</t>
  </si>
  <si>
    <t>09876652738</t>
  </si>
  <si>
    <t>Rua Jose Domingues</t>
  </si>
  <si>
    <t>Lt 42 Qd 09 Fundos</t>
  </si>
  <si>
    <t>Paraiso</t>
  </si>
  <si>
    <t>Gustavo dos Santos Sales</t>
  </si>
  <si>
    <t>10239958655</t>
  </si>
  <si>
    <t>Henrique Eduardo Araújo dos Santos</t>
  </si>
  <si>
    <t>08423192797</t>
  </si>
  <si>
    <t>Rua Mario Crispim</t>
  </si>
  <si>
    <t>Lt 86 Qd</t>
  </si>
  <si>
    <t>Penha Circular</t>
  </si>
  <si>
    <t>Rua Rosa Oliveira Cardoso</t>
  </si>
  <si>
    <t>São Luis</t>
  </si>
  <si>
    <t>Rua Jequitiba</t>
  </si>
  <si>
    <t>Novo Igarapé</t>
  </si>
  <si>
    <t>Jailson Fernando Alves de Souza</t>
  </si>
  <si>
    <t>07146321566</t>
  </si>
  <si>
    <t>Rua Ozanam</t>
  </si>
  <si>
    <t>Lt 03 Qd 02</t>
  </si>
  <si>
    <t>Leal</t>
  </si>
  <si>
    <t>Janaina Fernando Sabino Miranda</t>
  </si>
  <si>
    <t>07443567712</t>
  </si>
  <si>
    <t>Rua Nova Jerusalem</t>
  </si>
  <si>
    <t>Qd 04</t>
  </si>
  <si>
    <t>Janio Ferreira Mota</t>
  </si>
  <si>
    <t>07138793726</t>
  </si>
  <si>
    <t>Rua Padre Antônio Vieira</t>
  </si>
  <si>
    <t>Jeferson Ferreira da Rocha</t>
  </si>
  <si>
    <t>03986204682</t>
  </si>
  <si>
    <t>SBD Magé</t>
  </si>
  <si>
    <t>Jefferson Ferreira da Silva Mota</t>
  </si>
  <si>
    <t>09174604780</t>
  </si>
  <si>
    <t>Rua Maina</t>
  </si>
  <si>
    <t>Lt 07 Qd 06</t>
  </si>
  <si>
    <t>Jeronimo Ferreira dos Santos Mota</t>
  </si>
  <si>
    <t>10204807789</t>
  </si>
  <si>
    <t>Lt 18 A Qd F</t>
  </si>
  <si>
    <t>Jessica Ferreira dos Santos</t>
  </si>
  <si>
    <t>08695429703</t>
  </si>
  <si>
    <t xml:space="preserve">Rua Margarida Bueno </t>
  </si>
  <si>
    <t>Lt 4 Qd 200</t>
  </si>
  <si>
    <t>Parque Tiete</t>
  </si>
  <si>
    <t>Jessica Ferreira Mota Filho</t>
  </si>
  <si>
    <t>05303136700</t>
  </si>
  <si>
    <t>Santa Ines II</t>
  </si>
  <si>
    <t>João Ferreira Mamud</t>
  </si>
  <si>
    <t>07121702784</t>
  </si>
  <si>
    <t>Rua Padre Cicero</t>
  </si>
  <si>
    <t>Rua Marapanim</t>
  </si>
  <si>
    <t>Parque Santa Lucia</t>
  </si>
  <si>
    <t>Joel Francisco de Macedo</t>
  </si>
  <si>
    <t>10742008658</t>
  </si>
  <si>
    <t>Rua Ibitituruna</t>
  </si>
  <si>
    <t>Matinha</t>
  </si>
  <si>
    <t>Jonas Francisco Mota dos Santos</t>
  </si>
  <si>
    <t>09385161756</t>
  </si>
  <si>
    <t>Rua Liz Alves de Castro</t>
  </si>
  <si>
    <t>SB Lt 20 Qd 03</t>
  </si>
  <si>
    <t>Jonathan Francisco Gouvea Pinto</t>
  </si>
  <si>
    <t>07682064604</t>
  </si>
  <si>
    <t>Rua Netuno</t>
  </si>
  <si>
    <t>Lt 05</t>
  </si>
  <si>
    <t>Jorge Galbim Soares</t>
  </si>
  <si>
    <t>10457693684</t>
  </si>
  <si>
    <t>cs 06</t>
  </si>
  <si>
    <t>Rua Ramiz Galvão</t>
  </si>
  <si>
    <t xml:space="preserve">Pilar </t>
  </si>
  <si>
    <t>José Gonzaga Balbino</t>
  </si>
  <si>
    <t>07045032763</t>
  </si>
  <si>
    <t>Rua Pajeu</t>
  </si>
  <si>
    <t>Rua Mario Ponde</t>
  </si>
  <si>
    <t>Joselito Hebert Zacaron Gomes</t>
  </si>
  <si>
    <t>05437270811</t>
  </si>
  <si>
    <t xml:space="preserve">Rua Presidente Roosevelt </t>
  </si>
  <si>
    <t>Josimar Henrique Alves Leite</t>
  </si>
  <si>
    <t>09616937759</t>
  </si>
  <si>
    <t>Rua Jupiter</t>
  </si>
  <si>
    <t>Lt 10 Qd 162</t>
  </si>
  <si>
    <t>Parque das Acacias</t>
  </si>
  <si>
    <t>Mauá</t>
  </si>
  <si>
    <t>Juliana Henrique Galdino</t>
  </si>
  <si>
    <t>04471825702</t>
  </si>
  <si>
    <t>Rua Regina Celia</t>
  </si>
  <si>
    <t>L13 Q14 C2</t>
  </si>
  <si>
    <t>Juliano Henrique Gregorio</t>
  </si>
  <si>
    <t>10733995720</t>
  </si>
  <si>
    <t>Rua Ibutia</t>
  </si>
  <si>
    <t>ca 1 Lt 16 Qd 5</t>
  </si>
  <si>
    <t>Julio Henrique Lima dos Santos</t>
  </si>
  <si>
    <t>05674227663</t>
  </si>
  <si>
    <t>Rua Pirajá</t>
  </si>
  <si>
    <t>Lt 27 Qd 18</t>
  </si>
  <si>
    <t>Samambaia</t>
  </si>
  <si>
    <t>Junio Henrique Teixeira de Souza</t>
  </si>
  <si>
    <t>05414367673</t>
  </si>
  <si>
    <t>Rua Presidente Tancredo Neves</t>
  </si>
  <si>
    <t>casa L 75 Qd 7</t>
  </si>
  <si>
    <t>Kaique Honorato Saldanha</t>
  </si>
  <si>
    <t>08814405685</t>
  </si>
  <si>
    <t>casa 142</t>
  </si>
  <si>
    <t>Karen Honorio Gomes Siqueira</t>
  </si>
  <si>
    <t>08699434789</t>
  </si>
  <si>
    <t>Rua Maria Amelia</t>
  </si>
  <si>
    <t>Parque Tietê</t>
  </si>
  <si>
    <t>Olavo Bilac</t>
  </si>
  <si>
    <t>Kleber Ismael Ferreira da Silva</t>
  </si>
  <si>
    <t>09446154767</t>
  </si>
  <si>
    <t>Rua Leocadio Figueiredo</t>
  </si>
  <si>
    <t>Bl 20 ap 303</t>
  </si>
  <si>
    <t>Laercio Jacques Rabelo Araujo</t>
  </si>
  <si>
    <t>10736492710</t>
  </si>
  <si>
    <t>Rua Iemanja</t>
  </si>
  <si>
    <t>Maurimarcia</t>
  </si>
  <si>
    <t>Larissa Jardim de Oliveira</t>
  </si>
  <si>
    <t>08692180708</t>
  </si>
  <si>
    <t>Lt Qd 26</t>
  </si>
  <si>
    <t>Parque Tupiara</t>
  </si>
  <si>
    <t>Leandro José de Amorim</t>
  </si>
  <si>
    <t>05294899605</t>
  </si>
  <si>
    <t>Leandro José de Araújo</t>
  </si>
  <si>
    <t>08476959745</t>
  </si>
  <si>
    <t>Qd 20 Lt 20</t>
  </si>
  <si>
    <t>Pavuna</t>
  </si>
  <si>
    <t>Leandro José de Barros</t>
  </si>
  <si>
    <t>08066826714</t>
  </si>
  <si>
    <t>Rua Miguel Couto</t>
  </si>
  <si>
    <t>Beco 05</t>
  </si>
  <si>
    <t>Posse</t>
  </si>
  <si>
    <t>Leonardo José Oliveira</t>
  </si>
  <si>
    <t>06921279724</t>
  </si>
  <si>
    <t>Rua Paquistão</t>
  </si>
  <si>
    <t>Lucas Lima da Silva</t>
  </si>
  <si>
    <t>07916976647</t>
  </si>
  <si>
    <t>Rua Moacir Saraiva de Carvalho</t>
  </si>
  <si>
    <t>Lucélia Lima da Silva</t>
  </si>
  <si>
    <t>09683088780</t>
  </si>
  <si>
    <t>Rua Jujui</t>
  </si>
  <si>
    <t>BLOCO 5 APTO 505</t>
  </si>
  <si>
    <t>Luciana Lima da Silva</t>
  </si>
  <si>
    <t>07682869745</t>
  </si>
  <si>
    <t>Rua Neves</t>
  </si>
  <si>
    <t>Lt 30 Qd 26 - CASA 2</t>
  </si>
  <si>
    <t>Luciane Lima da Silva</t>
  </si>
  <si>
    <t>04708056763</t>
  </si>
  <si>
    <t xml:space="preserve">Rua Ramiz Galvao </t>
  </si>
  <si>
    <t>Condomínio</t>
  </si>
  <si>
    <t>Luciano Lucas Fernandes</t>
  </si>
  <si>
    <t>09487024769</t>
  </si>
  <si>
    <t>Rua Lauro Sodre</t>
  </si>
  <si>
    <t>Parte A</t>
  </si>
  <si>
    <t>Luciene Lucas Lopes Bahia</t>
  </si>
  <si>
    <t>04379197622</t>
  </si>
  <si>
    <t>Rua Rio D´Ouro</t>
  </si>
  <si>
    <t>Lt 19 Qd 10 Cs 04</t>
  </si>
  <si>
    <t>Luiz Luis Silva Costa</t>
  </si>
  <si>
    <t>05401864755</t>
  </si>
  <si>
    <t>Rua Presidente Vargas</t>
  </si>
  <si>
    <t>Luiz Luis Vieira</t>
  </si>
  <si>
    <t>09654313701</t>
  </si>
  <si>
    <t>Rua Julio de Mesquita</t>
  </si>
  <si>
    <t>Rua Itaocara</t>
  </si>
  <si>
    <t>Nova Benfica</t>
  </si>
  <si>
    <t>Maciel Luiz dos Reis</t>
  </si>
  <si>
    <t>08585359703</t>
  </si>
  <si>
    <t>Rua Maria Ferreira Rocha</t>
  </si>
  <si>
    <t>Bl 5 apto 403</t>
  </si>
  <si>
    <t>Pau Grande</t>
  </si>
  <si>
    <t>Maclau Luiz dos Santos</t>
  </si>
  <si>
    <t>05079557883</t>
  </si>
  <si>
    <t xml:space="preserve">Rua Projetada Um </t>
  </si>
  <si>
    <t>casa 02 A</t>
  </si>
  <si>
    <t>Santa Terezinha</t>
  </si>
  <si>
    <t>Magnum Luiz José de Souza</t>
  </si>
  <si>
    <t>08347731762</t>
  </si>
  <si>
    <t>Maiara Luiz Lima da Silva</t>
  </si>
  <si>
    <t>10425432664</t>
  </si>
  <si>
    <t>Presidente Kennedy</t>
  </si>
  <si>
    <t>Maria Mendes Ribeiro</t>
  </si>
  <si>
    <t>08058982728</t>
  </si>
  <si>
    <t>Rua Miguel Pereira</t>
  </si>
  <si>
    <t>Maria Mendes Sousa</t>
  </si>
  <si>
    <t>10128349780</t>
  </si>
  <si>
    <t>Rua João Francisco Silva</t>
  </si>
  <si>
    <t>casa 02 Fundos</t>
  </si>
  <si>
    <t>Marina Meroto Borges</t>
  </si>
  <si>
    <t>05678762759</t>
  </si>
  <si>
    <t>Rua Pinheiros</t>
  </si>
  <si>
    <t>Lt 11 Qd 21</t>
  </si>
  <si>
    <t>Sagrado Coração</t>
  </si>
  <si>
    <t>Michelle Nascimento de Lima</t>
  </si>
  <si>
    <t>06621642675</t>
  </si>
  <si>
    <t>Rua Paramaribo</t>
  </si>
  <si>
    <t>Lt 07 Qd 01</t>
  </si>
  <si>
    <t>Mozart Niedijo dos Santos</t>
  </si>
  <si>
    <t>10893691609</t>
  </si>
  <si>
    <t>Rua Haia</t>
  </si>
  <si>
    <t>B 26 C 8</t>
  </si>
  <si>
    <t>Muhammad Nogueira</t>
  </si>
  <si>
    <t>06605316550</t>
  </si>
  <si>
    <t>Rua Paramirim</t>
  </si>
  <si>
    <t>Lt 09 Qd 41</t>
  </si>
  <si>
    <t>Primavera</t>
  </si>
  <si>
    <t>Santa Luzia</t>
  </si>
  <si>
    <t>Raphael Presley Silva</t>
  </si>
  <si>
    <t>05245043709</t>
  </si>
  <si>
    <t>Roberta Ribeiro de Farias</t>
  </si>
  <si>
    <t>04711309702</t>
  </si>
  <si>
    <t>Rodrigo Rodolfo Fortunato</t>
  </si>
  <si>
    <t>09961606735</t>
  </si>
  <si>
    <t>Rua Joinville</t>
  </si>
  <si>
    <t>Rogerio Rodrigues de Oliveira Silva</t>
  </si>
  <si>
    <t>06252389674</t>
  </si>
  <si>
    <t>Rua Pau Brasil</t>
  </si>
  <si>
    <t>Ronaldo Rosa Gomes</t>
  </si>
  <si>
    <t>10019103733</t>
  </si>
  <si>
    <t>Rua Joel José Dias</t>
  </si>
  <si>
    <t>ca 1 SB</t>
  </si>
  <si>
    <t>Ruan Sampaio Silva</t>
  </si>
  <si>
    <t>07937038675</t>
  </si>
  <si>
    <t xml:space="preserve">Rua Mirindibas </t>
  </si>
  <si>
    <t>Rubem Sander Galvão dos Santos</t>
  </si>
  <si>
    <t>09964681701</t>
  </si>
  <si>
    <t>Rua Joinvile</t>
  </si>
  <si>
    <t>Sarah Santos da Silva</t>
  </si>
  <si>
    <t>07985835769</t>
  </si>
  <si>
    <t>Rua Ministro Fernando da Costa</t>
  </si>
  <si>
    <t>Sebastião Santos da Silva Fernandes</t>
  </si>
  <si>
    <t>04426846689</t>
  </si>
  <si>
    <t>Sergio Santos de Oliveira Costa</t>
  </si>
  <si>
    <t>08405662702</t>
  </si>
  <si>
    <t>Lt 29 Qd A</t>
  </si>
  <si>
    <t>Petrolandia</t>
  </si>
  <si>
    <t>Thamyris Silva da Penha</t>
  </si>
  <si>
    <t>05016119610</t>
  </si>
  <si>
    <t>Rua Quatorze</t>
  </si>
  <si>
    <t xml:space="preserve"> lt14 Qd25</t>
  </si>
  <si>
    <t>santíssimo</t>
  </si>
  <si>
    <t>Thays Silva de Abreu</t>
  </si>
  <si>
    <t>08216863779</t>
  </si>
  <si>
    <t>Rua Marte</t>
  </si>
  <si>
    <t>Kitinete/ apartamento 02</t>
  </si>
  <si>
    <t>Thiago Silva de Sousa</t>
  </si>
  <si>
    <t>10603941795</t>
  </si>
  <si>
    <t>Rua Iracema de alencar</t>
  </si>
  <si>
    <t>Monjolos</t>
  </si>
  <si>
    <t>Tulio Silva dos Santos</t>
  </si>
  <si>
    <t>04554564713</t>
  </si>
  <si>
    <t>Rua Isaura</t>
  </si>
  <si>
    <t>Victoria Souza Fernandes</t>
  </si>
  <si>
    <t>08682883744</t>
  </si>
  <si>
    <t>Rua Maria Benedita Gama</t>
  </si>
  <si>
    <t>Wagner Tavares de Santana</t>
  </si>
  <si>
    <t>07696846700</t>
  </si>
  <si>
    <t>Rua Nelson Cintra</t>
  </si>
  <si>
    <t>casa 15</t>
  </si>
  <si>
    <t>Wanderlei Tome de Arruda</t>
  </si>
  <si>
    <t>10576370765</t>
  </si>
  <si>
    <t>Lt 03 Qd 34</t>
  </si>
  <si>
    <t>Morin</t>
  </si>
  <si>
    <t>Wanderson Tourinho Ayres</t>
  </si>
  <si>
    <t>07693198755</t>
  </si>
  <si>
    <t>Rua Nelson Luiz Mascarenhas</t>
  </si>
  <si>
    <t>Lt 33 Qd 19</t>
  </si>
  <si>
    <t>Wederson Vaz das Chagas</t>
  </si>
  <si>
    <t>10564899478</t>
  </si>
  <si>
    <t>Rua Isidoro Lopes</t>
  </si>
  <si>
    <t>Lt 14 Qd 51 C 3</t>
  </si>
  <si>
    <t>Mundo Novo</t>
  </si>
  <si>
    <t>null</t>
  </si>
  <si>
    <t>Wellington Vieira do Nascimento</t>
  </si>
  <si>
    <t>11045290702</t>
  </si>
  <si>
    <t>Rua Guarapu</t>
  </si>
  <si>
    <t>Qd 15</t>
  </si>
  <si>
    <t>Wesley Vigario Pereira</t>
  </si>
  <si>
    <t>09877725763</t>
  </si>
  <si>
    <t xml:space="preserve">Rua José de Paula Júnior </t>
  </si>
  <si>
    <t>Parada Modelo</t>
  </si>
  <si>
    <t>Wildemar Vinicius da Silva Araujo</t>
  </si>
  <si>
    <t>10546150737</t>
  </si>
  <si>
    <t>Rua Itairava</t>
  </si>
  <si>
    <t>N S Carmo</t>
  </si>
  <si>
    <t>id_venda</t>
  </si>
  <si>
    <t>Faturado</t>
  </si>
  <si>
    <t>2018-01-01</t>
  </si>
  <si>
    <t>2018-01-02</t>
  </si>
  <si>
    <t>2018-01-03</t>
  </si>
  <si>
    <t>Cancelado</t>
  </si>
  <si>
    <t>2018-01-04</t>
  </si>
  <si>
    <t>2018-01-05</t>
  </si>
  <si>
    <t>2018-01-06</t>
  </si>
  <si>
    <t>2018-01-07</t>
  </si>
  <si>
    <t>2018-01-08</t>
  </si>
  <si>
    <t>2018-01-09</t>
  </si>
  <si>
    <t>2018-01-10</t>
  </si>
  <si>
    <t>2018-01-11</t>
  </si>
  <si>
    <t>2018-01-12</t>
  </si>
  <si>
    <t>2018-01-13</t>
  </si>
  <si>
    <t>2018-01-14</t>
  </si>
  <si>
    <t>2018-01-15</t>
  </si>
  <si>
    <t>2018-01-16</t>
  </si>
  <si>
    <t>2018-01-17</t>
  </si>
  <si>
    <t>2018-01-18</t>
  </si>
  <si>
    <t>2018-01-19</t>
  </si>
  <si>
    <t>2018-01-20</t>
  </si>
  <si>
    <t>2018-01-21</t>
  </si>
  <si>
    <t>2018-01-22</t>
  </si>
  <si>
    <t>2018-01-23</t>
  </si>
  <si>
    <t>2018-01-24</t>
  </si>
  <si>
    <t>2018-01-25</t>
  </si>
  <si>
    <t>2018-01-26</t>
  </si>
  <si>
    <t>2018-01-27</t>
  </si>
  <si>
    <t>2018-01-28</t>
  </si>
  <si>
    <t>2018-01-29</t>
  </si>
  <si>
    <t>2018-01-30</t>
  </si>
  <si>
    <t>2018-01-31</t>
  </si>
  <si>
    <t>2018-02-01</t>
  </si>
  <si>
    <t>2018-02-02</t>
  </si>
  <si>
    <t>2018-02-03</t>
  </si>
  <si>
    <t>2018-02-04</t>
  </si>
  <si>
    <t>2018-02-05</t>
  </si>
  <si>
    <t>2018-02-06</t>
  </si>
  <si>
    <t>2018-02-07</t>
  </si>
  <si>
    <t>2018-02-08</t>
  </si>
  <si>
    <t>2018-02-09</t>
  </si>
  <si>
    <t>2018-02-10</t>
  </si>
  <si>
    <t>2018-02-11</t>
  </si>
  <si>
    <t>2018-02-12</t>
  </si>
  <si>
    <t>2018-02-13</t>
  </si>
  <si>
    <t>2018-02-14</t>
  </si>
  <si>
    <t>2018-02-15</t>
  </si>
  <si>
    <t>2018-02-16</t>
  </si>
  <si>
    <t>2018-02-17</t>
  </si>
  <si>
    <t>2018-02-18</t>
  </si>
  <si>
    <t>2018-02-19</t>
  </si>
  <si>
    <t>2018-02-20</t>
  </si>
  <si>
    <t>2018-02-21</t>
  </si>
  <si>
    <t>2018-02-22</t>
  </si>
  <si>
    <t>2018-02-23</t>
  </si>
  <si>
    <t>2018-02-24</t>
  </si>
  <si>
    <t>2018-02-25</t>
  </si>
  <si>
    <t>2018-02-26</t>
  </si>
  <si>
    <t>2018-02-27</t>
  </si>
  <si>
    <t>2018-02-28</t>
  </si>
  <si>
    <t>2018-03-01</t>
  </si>
  <si>
    <t>2018-03-02</t>
  </si>
  <si>
    <t>2018-03-03</t>
  </si>
  <si>
    <t>2018-03-04</t>
  </si>
  <si>
    <t>2018-03-05</t>
  </si>
  <si>
    <t>2018-03-06</t>
  </si>
  <si>
    <t>2018-03-07</t>
  </si>
  <si>
    <t>2018-03-08</t>
  </si>
  <si>
    <t>2018-03-09</t>
  </si>
  <si>
    <t>2018-03-10</t>
  </si>
  <si>
    <t>2018-03-11</t>
  </si>
  <si>
    <t>2018-03-12</t>
  </si>
  <si>
    <t>2018-03-13</t>
  </si>
  <si>
    <t>2018-03-14</t>
  </si>
  <si>
    <t>Cacau &amp; CIA</t>
  </si>
  <si>
    <t>Leite &amp; CIA</t>
  </si>
  <si>
    <t>Trigo &amp; CIA</t>
  </si>
  <si>
    <t>Gás Forte</t>
  </si>
  <si>
    <t>Frutas &amp; CIA</t>
  </si>
  <si>
    <t>Garanhuns</t>
  </si>
  <si>
    <t>Bahia</t>
  </si>
  <si>
    <t>BA</t>
  </si>
  <si>
    <t>Brownie</t>
  </si>
  <si>
    <t>Cookie</t>
  </si>
  <si>
    <t>Bolo</t>
  </si>
  <si>
    <t>Torta Salgada</t>
  </si>
  <si>
    <t>Torta Doce</t>
  </si>
  <si>
    <t>Cacau em pó</t>
  </si>
  <si>
    <t>Chocolate em gotas</t>
  </si>
  <si>
    <t>Chocolate em gotas meio amargo</t>
  </si>
  <si>
    <t>Chocolate branco em gotas</t>
  </si>
  <si>
    <t>Leite</t>
  </si>
  <si>
    <t>Manteiga</t>
  </si>
  <si>
    <t>Trigo</t>
  </si>
  <si>
    <t>Farinha de Arroz</t>
  </si>
  <si>
    <t>Aveia</t>
  </si>
  <si>
    <t>Morango</t>
  </si>
  <si>
    <t>Cereja</t>
  </si>
  <si>
    <t>Amora</t>
  </si>
  <si>
    <t>Maracuja</t>
  </si>
  <si>
    <t>Abacaxi</t>
  </si>
  <si>
    <t>Limão</t>
  </si>
  <si>
    <t>Gás para maçarico</t>
  </si>
  <si>
    <t>Gás de cozinha</t>
  </si>
  <si>
    <t>Cream Cheese</t>
  </si>
  <si>
    <t>nvarchar(125)</t>
  </si>
  <si>
    <t>ingrediente</t>
  </si>
  <si>
    <t>id_ingrediente</t>
  </si>
  <si>
    <t>Brownie Chocolate</t>
  </si>
  <si>
    <t>Brownie Chocolate Branco</t>
  </si>
  <si>
    <t>Brownie Meio Amargo</t>
  </si>
  <si>
    <t>Cookie de Chocolote</t>
  </si>
  <si>
    <t>Cookie de Chocolote com gotas de chocolate Branco</t>
  </si>
  <si>
    <t>Cookie de Chocolote com gotas de chocolate meio amargo</t>
  </si>
  <si>
    <t>Bolo de Chocolote</t>
  </si>
  <si>
    <t>Bolo de Chocolote com gotas de chocolate Branco</t>
  </si>
  <si>
    <t>Bolo de Chocolote com gotas de chocolate meio amargo</t>
  </si>
  <si>
    <t>Bolo de Morango</t>
  </si>
  <si>
    <t>Bolo de Abacaxi</t>
  </si>
  <si>
    <t>Banana</t>
  </si>
  <si>
    <t>Passas</t>
  </si>
  <si>
    <t>Nozes</t>
  </si>
  <si>
    <t>Bolo de Limão com nozes</t>
  </si>
  <si>
    <t>Frango</t>
  </si>
  <si>
    <t>Bacalhau</t>
  </si>
  <si>
    <t>Camarão</t>
  </si>
  <si>
    <t>Carne de Sol</t>
  </si>
  <si>
    <t>Proteínas &amp; CIA</t>
  </si>
  <si>
    <t>Afogados</t>
  </si>
  <si>
    <t>Torta de Frango com Cream cheese</t>
  </si>
  <si>
    <t>Torta de Camarão</t>
  </si>
  <si>
    <t>Torta de Bacalhau com Cream cheese</t>
  </si>
  <si>
    <t>Torta de Carne de Sol com Cream cheese</t>
  </si>
  <si>
    <t>Torta de morango com Cream Cheese</t>
  </si>
  <si>
    <t>Torta de frutas vermelhas com Cream Cheese</t>
  </si>
  <si>
    <t>Torta de Limão</t>
  </si>
  <si>
    <t>Torta Banoffe</t>
  </si>
  <si>
    <t>Doce de Leite</t>
  </si>
  <si>
    <t>Creme de Leite</t>
  </si>
  <si>
    <t>Itens Vendidos</t>
  </si>
  <si>
    <t>1X Brownie Chocolate, 1X Brownie Chocolate Branco, 1X Brownie Meio Amargo, 1X Cookie de Chocolote</t>
  </si>
  <si>
    <t>1X Bolo de Abacaxi</t>
  </si>
  <si>
    <t>1X Torta de frutas vermelhas com Cream Cheese, 1X Torta Banoffe</t>
  </si>
  <si>
    <t>1X Brownie Chocolate, 1X Brownie Chocolate Branco, 1X Brownie Meio Amargo, 1X Cookie de Chocolote, 1X Torta de frutas vermelhas com Cream Cheese, 1X Torta Banoffe</t>
  </si>
  <si>
    <t>1X Brownie Chocolate, 1X Brownie Chocolate Branco, 1X Brownie Meio Amargo, 1X Cookie de Chocolote, 1X Torta de frutas vermelhas com Cream Cheese, 1X Torta Banoffe, 1X Bolo de Abacaxi</t>
  </si>
  <si>
    <t>1X Brownie Chocolate, 1X Brownie Chocolate Branco, 1X Brownie Meio Amargo, 1X Cookie de Chocolote, 2X Torta de frutas vermelhas com Cream Cheese, 2X Torta Banoffe, 1X Bolo de Abacaxi</t>
  </si>
  <si>
    <t>2X Brownie Chocolate, 2X Brownie Chocolate Branco, 2X Brownie Meio Amargo, 2X Cookie de Chocolote, 2X Torta de frutas vermelhas com Cream Cheese, 2X Torta Banoffe, 1X Bolo de Abacaxi</t>
  </si>
  <si>
    <t>3X Brownie Chocolate, 3X Brownie Chocolate Branco, 3X Brownie Meio Amargo, 3X Cookie de Chocolote, 4X Torta de frutas vermelhas com Cream Cheese, 4X Torta Banoffe, 2X Bolo de Abacaxi</t>
  </si>
  <si>
    <t>1X Brownie Chocolate</t>
  </si>
  <si>
    <t>2X Brownie Chocolate, 3X Brownie Chocolate Branco, 3X Brownie Meio Amargo, 2X Cookie de Chocolote</t>
  </si>
  <si>
    <t>10X Bolo de Chocolote, 10X Bolo de Abacaxi</t>
  </si>
  <si>
    <t>1X Torta de Bacalhau com Cream cheese,  2X Torta de Camarão</t>
  </si>
  <si>
    <t>nota</t>
  </si>
  <si>
    <t>comentario</t>
  </si>
  <si>
    <t>Regular</t>
  </si>
  <si>
    <t>Excelente</t>
  </si>
  <si>
    <t>Ótimo</t>
  </si>
  <si>
    <t>Ruim</t>
  </si>
  <si>
    <t>Horrível</t>
  </si>
  <si>
    <t>Muito bom</t>
  </si>
  <si>
    <t>Ok</t>
  </si>
  <si>
    <t>Não gostei</t>
  </si>
  <si>
    <t>Amei</t>
  </si>
  <si>
    <t>idvenda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</si>
</sst>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43" fontId="2" fillId="2" borderId="1" xfId="1" applyFont="1" applyFill="1" applyBorder="1" applyAlignment="1">
      <alignment horizontal="center"/>
    </xf>
    <xf numFmtId="43" fontId="0" fillId="0" borderId="0" xfId="1" applyFont="1" applyAlignment="1">
      <alignment horizontal="center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/>
    </xf>
    <xf numFmtId="43" fontId="2" fillId="0" borderId="0" xfId="1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3" xfId="0" applyNumberFormat="1" applyBorder="1" applyAlignment="1">
      <alignment horizontal="center"/>
    </xf>
    <xf numFmtId="44" fontId="0" fillId="0" borderId="1" xfId="2" applyFont="1" applyBorder="1" applyAlignment="1">
      <alignment horizontal="center"/>
    </xf>
    <xf numFmtId="44" fontId="2" fillId="2" borderId="4" xfId="2" applyFont="1" applyFill="1" applyBorder="1" applyAlignment="1">
      <alignment horizontal="center"/>
    </xf>
    <xf numFmtId="44" fontId="0" fillId="0" borderId="2" xfId="2" applyFont="1" applyBorder="1" applyAlignment="1">
      <alignment horizontal="center"/>
    </xf>
    <xf numFmtId="44" fontId="0" fillId="0" borderId="0" xfId="2" applyFont="1" applyAlignment="1">
      <alignment horizontal="center"/>
    </xf>
    <xf numFmtId="1" fontId="4" fillId="0" borderId="3" xfId="0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2" fillId="2" borderId="5" xfId="0" applyNumberFormat="1" applyFont="1" applyFill="1" applyBorder="1" applyAlignment="1">
      <alignment horizontal="center"/>
    </xf>
    <xf numFmtId="164" fontId="0" fillId="0" borderId="6" xfId="0" applyNumberFormat="1" applyBorder="1"/>
    <xf numFmtId="0" fontId="2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5" fillId="0" borderId="2" xfId="0" applyFont="1" applyBorder="1" applyAlignment="1">
      <alignment horizontal="center" vertical="top"/>
    </xf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5F1E7-4A66-41B1-B190-D51FAAE84F5D}">
  <dimension ref="A1:B9"/>
  <sheetViews>
    <sheetView showGridLines="0" workbookViewId="0">
      <selection activeCell="C5" sqref="C5"/>
    </sheetView>
  </sheetViews>
  <sheetFormatPr defaultRowHeight="15" x14ac:dyDescent="0.25"/>
  <cols>
    <col min="1" max="1" width="19" style="1" bestFit="1" customWidth="1"/>
    <col min="2" max="2" width="31.5703125" customWidth="1"/>
  </cols>
  <sheetData>
    <row r="1" spans="1:2" x14ac:dyDescent="0.25">
      <c r="A1" s="10" t="s">
        <v>17</v>
      </c>
    </row>
    <row r="2" spans="1:2" x14ac:dyDescent="0.25">
      <c r="A2" s="10"/>
    </row>
    <row r="3" spans="1:2" x14ac:dyDescent="0.25">
      <c r="A3" s="10" t="s">
        <v>18</v>
      </c>
      <c r="B3" s="10" t="s">
        <v>19</v>
      </c>
    </row>
    <row r="4" spans="1:2" x14ac:dyDescent="0.25">
      <c r="A4" s="4" t="s">
        <v>20</v>
      </c>
      <c r="B4" s="4" t="s">
        <v>3</v>
      </c>
    </row>
    <row r="5" spans="1:2" x14ac:dyDescent="0.25">
      <c r="A5" s="5">
        <v>1</v>
      </c>
      <c r="B5" s="5" t="s">
        <v>939</v>
      </c>
    </row>
    <row r="6" spans="1:2" x14ac:dyDescent="0.25">
      <c r="A6" s="5">
        <v>2</v>
      </c>
      <c r="B6" s="5" t="s">
        <v>940</v>
      </c>
    </row>
    <row r="7" spans="1:2" x14ac:dyDescent="0.25">
      <c r="A7" s="5">
        <v>3</v>
      </c>
      <c r="B7" s="5" t="s">
        <v>941</v>
      </c>
    </row>
    <row r="8" spans="1:2" x14ac:dyDescent="0.25">
      <c r="A8" s="5">
        <v>4</v>
      </c>
      <c r="B8" s="5" t="s">
        <v>942</v>
      </c>
    </row>
    <row r="9" spans="1:2" x14ac:dyDescent="0.25">
      <c r="A9" s="5">
        <v>5</v>
      </c>
      <c r="B9" s="5" t="s">
        <v>943</v>
      </c>
    </row>
  </sheetData>
  <autoFilter ref="A4:B4" xr:uid="{D4F5F1E7-4A66-41B1-B190-D51FAAE84F5D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3AF74-8DCC-4837-A47D-D0A87BCAB726}">
  <dimension ref="A1:D24"/>
  <sheetViews>
    <sheetView showGridLines="0" workbookViewId="0">
      <selection activeCell="C18" sqref="C18"/>
    </sheetView>
  </sheetViews>
  <sheetFormatPr defaultColWidth="8.85546875" defaultRowHeight="15" x14ac:dyDescent="0.25"/>
  <cols>
    <col min="1" max="1" width="16.5703125" style="1" customWidth="1"/>
    <col min="2" max="2" width="16.42578125" style="1" customWidth="1"/>
    <col min="3" max="3" width="64.85546875" style="1" customWidth="1"/>
    <col min="4" max="4" width="18.85546875" style="8" bestFit="1" customWidth="1"/>
    <col min="5" max="16384" width="8.85546875" style="1"/>
  </cols>
  <sheetData>
    <row r="1" spans="1:4" x14ac:dyDescent="0.25">
      <c r="A1" s="10" t="s">
        <v>21</v>
      </c>
    </row>
    <row r="3" spans="1:4" s="10" customFormat="1" x14ac:dyDescent="0.25">
      <c r="A3" s="10" t="s">
        <v>18</v>
      </c>
      <c r="B3" s="10" t="s">
        <v>18</v>
      </c>
      <c r="C3" s="10" t="s">
        <v>22</v>
      </c>
      <c r="D3" s="11" t="s">
        <v>23</v>
      </c>
    </row>
    <row r="4" spans="1:4" x14ac:dyDescent="0.25">
      <c r="A4" s="4" t="s">
        <v>24</v>
      </c>
      <c r="B4" s="4" t="s">
        <v>20</v>
      </c>
      <c r="C4" s="4" t="s">
        <v>3</v>
      </c>
      <c r="D4" s="7" t="s">
        <v>6</v>
      </c>
    </row>
    <row r="5" spans="1:4" x14ac:dyDescent="0.25">
      <c r="A5" s="5">
        <v>1</v>
      </c>
      <c r="B5" s="5">
        <v>1</v>
      </c>
      <c r="C5" s="5" t="s">
        <v>965</v>
      </c>
      <c r="D5" s="18">
        <v>8.9</v>
      </c>
    </row>
    <row r="6" spans="1:4" x14ac:dyDescent="0.25">
      <c r="A6" s="5">
        <v>2</v>
      </c>
      <c r="B6" s="5">
        <v>1</v>
      </c>
      <c r="C6" s="5" t="s">
        <v>966</v>
      </c>
      <c r="D6" s="18">
        <v>8.9</v>
      </c>
    </row>
    <row r="7" spans="1:4" x14ac:dyDescent="0.25">
      <c r="A7" s="5">
        <v>3</v>
      </c>
      <c r="B7" s="5">
        <v>1</v>
      </c>
      <c r="C7" s="5" t="s">
        <v>967</v>
      </c>
      <c r="D7" s="18">
        <v>8.9</v>
      </c>
    </row>
    <row r="8" spans="1:4" x14ac:dyDescent="0.25">
      <c r="A8" s="5">
        <v>4</v>
      </c>
      <c r="B8" s="5">
        <v>2</v>
      </c>
      <c r="C8" s="5" t="s">
        <v>968</v>
      </c>
      <c r="D8" s="18">
        <v>8.9</v>
      </c>
    </row>
    <row r="9" spans="1:4" x14ac:dyDescent="0.25">
      <c r="A9" s="5">
        <v>5</v>
      </c>
      <c r="B9" s="5">
        <v>2</v>
      </c>
      <c r="C9" s="5" t="s">
        <v>969</v>
      </c>
      <c r="D9" s="18">
        <v>9.9</v>
      </c>
    </row>
    <row r="10" spans="1:4" x14ac:dyDescent="0.25">
      <c r="A10" s="5">
        <v>6</v>
      </c>
      <c r="B10" s="5">
        <v>2</v>
      </c>
      <c r="C10" s="5" t="s">
        <v>970</v>
      </c>
      <c r="D10" s="18">
        <v>9.9</v>
      </c>
    </row>
    <row r="11" spans="1:4" x14ac:dyDescent="0.25">
      <c r="A11" s="5">
        <v>7</v>
      </c>
      <c r="B11" s="5">
        <v>3</v>
      </c>
      <c r="C11" s="5" t="s">
        <v>971</v>
      </c>
      <c r="D11" s="18">
        <v>11.9</v>
      </c>
    </row>
    <row r="12" spans="1:4" x14ac:dyDescent="0.25">
      <c r="A12" s="5">
        <v>8</v>
      </c>
      <c r="B12" s="5">
        <v>3</v>
      </c>
      <c r="C12" s="5" t="s">
        <v>972</v>
      </c>
      <c r="D12" s="18">
        <v>12.9</v>
      </c>
    </row>
    <row r="13" spans="1:4" x14ac:dyDescent="0.25">
      <c r="A13" s="5">
        <v>9</v>
      </c>
      <c r="B13" s="5">
        <v>3</v>
      </c>
      <c r="C13" s="5" t="s">
        <v>973</v>
      </c>
      <c r="D13" s="18">
        <v>12.9</v>
      </c>
    </row>
    <row r="14" spans="1:4" x14ac:dyDescent="0.25">
      <c r="A14" s="5">
        <v>10</v>
      </c>
      <c r="B14" s="5">
        <v>3</v>
      </c>
      <c r="C14" s="5" t="s">
        <v>974</v>
      </c>
      <c r="D14" s="18">
        <v>13.9</v>
      </c>
    </row>
    <row r="15" spans="1:4" x14ac:dyDescent="0.25">
      <c r="A15" s="5">
        <v>11</v>
      </c>
      <c r="B15" s="5">
        <v>3</v>
      </c>
      <c r="C15" s="5" t="s">
        <v>975</v>
      </c>
      <c r="D15" s="18">
        <v>11.9</v>
      </c>
    </row>
    <row r="16" spans="1:4" x14ac:dyDescent="0.25">
      <c r="A16" s="5">
        <v>12</v>
      </c>
      <c r="B16" s="5">
        <v>3</v>
      </c>
      <c r="C16" s="5" t="s">
        <v>979</v>
      </c>
      <c r="D16" s="18">
        <v>13.9</v>
      </c>
    </row>
    <row r="17" spans="1:4" x14ac:dyDescent="0.25">
      <c r="A17" s="5">
        <v>13</v>
      </c>
      <c r="B17" s="5">
        <v>4</v>
      </c>
      <c r="C17" s="5" t="s">
        <v>986</v>
      </c>
      <c r="D17" s="18">
        <v>13.9</v>
      </c>
    </row>
    <row r="18" spans="1:4" x14ac:dyDescent="0.25">
      <c r="A18" s="5">
        <v>14</v>
      </c>
      <c r="B18" s="5">
        <v>4</v>
      </c>
      <c r="C18" s="5" t="s">
        <v>987</v>
      </c>
      <c r="D18" s="18">
        <v>15.9</v>
      </c>
    </row>
    <row r="19" spans="1:4" x14ac:dyDescent="0.25">
      <c r="A19" s="5">
        <v>15</v>
      </c>
      <c r="B19" s="5">
        <v>4</v>
      </c>
      <c r="C19" s="5" t="s">
        <v>988</v>
      </c>
      <c r="D19" s="18">
        <v>15.9</v>
      </c>
    </row>
    <row r="20" spans="1:4" x14ac:dyDescent="0.25">
      <c r="A20" s="5">
        <v>16</v>
      </c>
      <c r="B20" s="5">
        <v>4</v>
      </c>
      <c r="C20" s="5" t="s">
        <v>989</v>
      </c>
      <c r="D20" s="18">
        <v>15.9</v>
      </c>
    </row>
    <row r="21" spans="1:4" x14ac:dyDescent="0.25">
      <c r="A21" s="5">
        <v>17</v>
      </c>
      <c r="B21" s="5">
        <v>5</v>
      </c>
      <c r="C21" s="5" t="s">
        <v>990</v>
      </c>
      <c r="D21" s="18">
        <v>18.899999999999999</v>
      </c>
    </row>
    <row r="22" spans="1:4" x14ac:dyDescent="0.25">
      <c r="A22" s="5">
        <v>18</v>
      </c>
      <c r="B22" s="5">
        <v>5</v>
      </c>
      <c r="C22" s="5" t="s">
        <v>991</v>
      </c>
      <c r="D22" s="18">
        <v>18.899999999999999</v>
      </c>
    </row>
    <row r="23" spans="1:4" x14ac:dyDescent="0.25">
      <c r="A23" s="5">
        <v>19</v>
      </c>
      <c r="B23" s="5">
        <v>5</v>
      </c>
      <c r="C23" s="5" t="s">
        <v>992</v>
      </c>
      <c r="D23" s="18">
        <v>15.9</v>
      </c>
    </row>
    <row r="24" spans="1:4" x14ac:dyDescent="0.25">
      <c r="A24" s="5">
        <v>20</v>
      </c>
      <c r="B24" s="5">
        <v>5</v>
      </c>
      <c r="C24" s="5" t="s">
        <v>993</v>
      </c>
      <c r="D24" s="18">
        <v>18.899999999999999</v>
      </c>
    </row>
  </sheetData>
  <autoFilter ref="A4:D4" xr:uid="{6243AF74-8DCC-4837-A47D-D0A87BCAB726}">
    <sortState xmlns:xlrd2="http://schemas.microsoft.com/office/spreadsheetml/2017/richdata2" ref="A5:D54">
      <sortCondition ref="A4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042BE-E5DD-499B-A556-908F7E91CDCB}">
  <dimension ref="A1:C29"/>
  <sheetViews>
    <sheetView workbookViewId="0">
      <selection activeCell="E50" sqref="E50"/>
    </sheetView>
  </sheetViews>
  <sheetFormatPr defaultRowHeight="15" x14ac:dyDescent="0.25"/>
  <cols>
    <col min="1" max="1" width="12.85546875" bestFit="1" customWidth="1"/>
    <col min="2" max="2" width="13" bestFit="1" customWidth="1"/>
    <col min="3" max="3" width="28.85546875" bestFit="1" customWidth="1"/>
  </cols>
  <sheetData>
    <row r="1" spans="1:3" x14ac:dyDescent="0.25">
      <c r="A1" s="10" t="s">
        <v>18</v>
      </c>
      <c r="B1" s="10" t="s">
        <v>18</v>
      </c>
      <c r="C1" s="10" t="s">
        <v>962</v>
      </c>
    </row>
    <row r="2" spans="1:3" x14ac:dyDescent="0.25">
      <c r="A2" s="4" t="s">
        <v>25</v>
      </c>
      <c r="B2" s="4" t="s">
        <v>964</v>
      </c>
      <c r="C2" s="4" t="s">
        <v>963</v>
      </c>
    </row>
    <row r="3" spans="1:3" x14ac:dyDescent="0.25">
      <c r="A3" s="5">
        <v>1</v>
      </c>
      <c r="B3" s="5">
        <v>1</v>
      </c>
      <c r="C3" s="5" t="s">
        <v>944</v>
      </c>
    </row>
    <row r="4" spans="1:3" x14ac:dyDescent="0.25">
      <c r="A4" s="5">
        <v>1</v>
      </c>
      <c r="B4" s="5">
        <v>2</v>
      </c>
      <c r="C4" s="5" t="s">
        <v>945</v>
      </c>
    </row>
    <row r="5" spans="1:3" x14ac:dyDescent="0.25">
      <c r="A5" s="5">
        <v>1</v>
      </c>
      <c r="B5" s="5">
        <v>3</v>
      </c>
      <c r="C5" s="5" t="s">
        <v>946</v>
      </c>
    </row>
    <row r="6" spans="1:3" x14ac:dyDescent="0.25">
      <c r="A6" s="5">
        <v>1</v>
      </c>
      <c r="B6" s="5">
        <v>4</v>
      </c>
      <c r="C6" s="5" t="s">
        <v>947</v>
      </c>
    </row>
    <row r="7" spans="1:3" x14ac:dyDescent="0.25">
      <c r="A7" s="5">
        <v>2</v>
      </c>
      <c r="B7" s="5">
        <v>5</v>
      </c>
      <c r="C7" s="5" t="s">
        <v>948</v>
      </c>
    </row>
    <row r="8" spans="1:3" x14ac:dyDescent="0.25">
      <c r="A8" s="5">
        <v>2</v>
      </c>
      <c r="B8" s="5">
        <v>6</v>
      </c>
      <c r="C8" s="5" t="s">
        <v>994</v>
      </c>
    </row>
    <row r="9" spans="1:3" x14ac:dyDescent="0.25">
      <c r="A9" s="5">
        <v>2</v>
      </c>
      <c r="B9" s="5">
        <v>7</v>
      </c>
      <c r="C9" s="5" t="s">
        <v>995</v>
      </c>
    </row>
    <row r="10" spans="1:3" x14ac:dyDescent="0.25">
      <c r="A10" s="5">
        <v>2</v>
      </c>
      <c r="B10" s="5">
        <v>8</v>
      </c>
      <c r="C10" s="5" t="s">
        <v>961</v>
      </c>
    </row>
    <row r="11" spans="1:3" x14ac:dyDescent="0.25">
      <c r="A11" s="5">
        <v>2</v>
      </c>
      <c r="B11" s="5">
        <v>9</v>
      </c>
      <c r="C11" s="5" t="s">
        <v>949</v>
      </c>
    </row>
    <row r="12" spans="1:3" x14ac:dyDescent="0.25">
      <c r="A12" s="5">
        <v>3</v>
      </c>
      <c r="B12" s="5">
        <v>10</v>
      </c>
      <c r="C12" s="5" t="s">
        <v>950</v>
      </c>
    </row>
    <row r="13" spans="1:3" x14ac:dyDescent="0.25">
      <c r="A13" s="5">
        <v>3</v>
      </c>
      <c r="B13" s="5">
        <v>11</v>
      </c>
      <c r="C13" s="5" t="s">
        <v>951</v>
      </c>
    </row>
    <row r="14" spans="1:3" x14ac:dyDescent="0.25">
      <c r="A14" s="5">
        <v>3</v>
      </c>
      <c r="B14" s="5">
        <v>12</v>
      </c>
      <c r="C14" s="5" t="s">
        <v>952</v>
      </c>
    </row>
    <row r="15" spans="1:3" x14ac:dyDescent="0.25">
      <c r="A15" s="5">
        <v>4</v>
      </c>
      <c r="B15" s="5">
        <v>13</v>
      </c>
      <c r="C15" s="5" t="s">
        <v>959</v>
      </c>
    </row>
    <row r="16" spans="1:3" x14ac:dyDescent="0.25">
      <c r="A16" s="5">
        <v>4</v>
      </c>
      <c r="B16" s="5">
        <v>14</v>
      </c>
      <c r="C16" s="5" t="s">
        <v>960</v>
      </c>
    </row>
    <row r="17" spans="1:3" x14ac:dyDescent="0.25">
      <c r="A17" s="5">
        <v>5</v>
      </c>
      <c r="B17" s="5">
        <v>15</v>
      </c>
      <c r="C17" s="5" t="s">
        <v>953</v>
      </c>
    </row>
    <row r="18" spans="1:3" x14ac:dyDescent="0.25">
      <c r="A18" s="5">
        <v>5</v>
      </c>
      <c r="B18" s="5">
        <v>16</v>
      </c>
      <c r="C18" s="5" t="s">
        <v>954</v>
      </c>
    </row>
    <row r="19" spans="1:3" x14ac:dyDescent="0.25">
      <c r="A19" s="5">
        <v>5</v>
      </c>
      <c r="B19" s="5">
        <v>17</v>
      </c>
      <c r="C19" s="5" t="s">
        <v>955</v>
      </c>
    </row>
    <row r="20" spans="1:3" x14ac:dyDescent="0.25">
      <c r="A20" s="5">
        <v>5</v>
      </c>
      <c r="B20" s="5">
        <v>18</v>
      </c>
      <c r="C20" s="5" t="s">
        <v>976</v>
      </c>
    </row>
    <row r="21" spans="1:3" x14ac:dyDescent="0.25">
      <c r="A21" s="5">
        <v>5</v>
      </c>
      <c r="B21" s="5">
        <v>19</v>
      </c>
      <c r="C21" s="5" t="s">
        <v>956</v>
      </c>
    </row>
    <row r="22" spans="1:3" x14ac:dyDescent="0.25">
      <c r="A22" s="5">
        <v>5</v>
      </c>
      <c r="B22" s="5">
        <v>20</v>
      </c>
      <c r="C22" s="5" t="s">
        <v>957</v>
      </c>
    </row>
    <row r="23" spans="1:3" x14ac:dyDescent="0.25">
      <c r="A23" s="5">
        <v>5</v>
      </c>
      <c r="B23" s="5">
        <v>21</v>
      </c>
      <c r="C23" s="5" t="s">
        <v>977</v>
      </c>
    </row>
    <row r="24" spans="1:3" x14ac:dyDescent="0.25">
      <c r="A24" s="5">
        <v>5</v>
      </c>
      <c r="B24" s="5">
        <v>22</v>
      </c>
      <c r="C24" s="5" t="s">
        <v>958</v>
      </c>
    </row>
    <row r="25" spans="1:3" x14ac:dyDescent="0.25">
      <c r="A25" s="5">
        <v>5</v>
      </c>
      <c r="B25" s="5">
        <v>23</v>
      </c>
      <c r="C25" s="5" t="s">
        <v>978</v>
      </c>
    </row>
    <row r="26" spans="1:3" x14ac:dyDescent="0.25">
      <c r="A26" s="5">
        <v>6</v>
      </c>
      <c r="B26" s="5">
        <v>24</v>
      </c>
      <c r="C26" s="5" t="s">
        <v>980</v>
      </c>
    </row>
    <row r="27" spans="1:3" x14ac:dyDescent="0.25">
      <c r="A27" s="5">
        <v>6</v>
      </c>
      <c r="B27" s="5">
        <v>25</v>
      </c>
      <c r="C27" s="5" t="s">
        <v>981</v>
      </c>
    </row>
    <row r="28" spans="1:3" x14ac:dyDescent="0.25">
      <c r="A28" s="5">
        <v>6</v>
      </c>
      <c r="B28" s="5">
        <v>26</v>
      </c>
      <c r="C28" s="5" t="s">
        <v>982</v>
      </c>
    </row>
    <row r="29" spans="1:3" x14ac:dyDescent="0.25">
      <c r="A29" s="5">
        <v>6</v>
      </c>
      <c r="B29" s="5">
        <v>27</v>
      </c>
      <c r="C29" s="5" t="s">
        <v>983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E6085-5373-4A5E-AC6A-49803E3A19DB}">
  <dimension ref="A1:F10"/>
  <sheetViews>
    <sheetView showGridLines="0" workbookViewId="0">
      <selection activeCell="D11" sqref="D11"/>
    </sheetView>
  </sheetViews>
  <sheetFormatPr defaultRowHeight="15" x14ac:dyDescent="0.25"/>
  <cols>
    <col min="1" max="1" width="12.85546875" style="1" bestFit="1" customWidth="1"/>
    <col min="2" max="2" width="31.140625" customWidth="1"/>
    <col min="3" max="3" width="18.85546875" customWidth="1"/>
    <col min="4" max="4" width="19.5703125" customWidth="1"/>
    <col min="5" max="5" width="14.42578125" customWidth="1"/>
    <col min="6" max="6" width="10.42578125" style="1" bestFit="1" customWidth="1"/>
  </cols>
  <sheetData>
    <row r="1" spans="1:6" x14ac:dyDescent="0.25">
      <c r="A1" s="10" t="s">
        <v>26</v>
      </c>
    </row>
    <row r="3" spans="1:6" s="2" customFormat="1" x14ac:dyDescent="0.25">
      <c r="A3" s="10" t="s">
        <v>18</v>
      </c>
      <c r="B3" s="2" t="s">
        <v>27</v>
      </c>
      <c r="C3" s="2" t="s">
        <v>28</v>
      </c>
      <c r="D3" s="2" t="s">
        <v>29</v>
      </c>
      <c r="E3" s="2" t="s">
        <v>19</v>
      </c>
      <c r="F3" s="2" t="s">
        <v>30</v>
      </c>
    </row>
    <row r="4" spans="1:6" x14ac:dyDescent="0.25">
      <c r="A4" s="4" t="s">
        <v>25</v>
      </c>
      <c r="B4" s="4" t="s">
        <v>14</v>
      </c>
      <c r="C4" s="4" t="s">
        <v>15</v>
      </c>
      <c r="D4" s="4" t="s">
        <v>16</v>
      </c>
      <c r="E4" s="4" t="s">
        <v>11</v>
      </c>
      <c r="F4" s="4" t="s">
        <v>12</v>
      </c>
    </row>
    <row r="5" spans="1:6" x14ac:dyDescent="0.25">
      <c r="A5" s="5">
        <v>1</v>
      </c>
      <c r="B5" s="6" t="s">
        <v>931</v>
      </c>
      <c r="C5" s="6" t="s">
        <v>931</v>
      </c>
      <c r="D5" s="6" t="s">
        <v>31</v>
      </c>
      <c r="E5" s="6" t="s">
        <v>937</v>
      </c>
      <c r="F5" s="5" t="s">
        <v>938</v>
      </c>
    </row>
    <row r="6" spans="1:6" x14ac:dyDescent="0.25">
      <c r="A6" s="5">
        <v>2</v>
      </c>
      <c r="B6" s="6" t="s">
        <v>932</v>
      </c>
      <c r="C6" s="6" t="s">
        <v>932</v>
      </c>
      <c r="D6" s="6" t="s">
        <v>33</v>
      </c>
      <c r="E6" s="6" t="s">
        <v>34</v>
      </c>
      <c r="F6" s="5" t="s">
        <v>35</v>
      </c>
    </row>
    <row r="7" spans="1:6" x14ac:dyDescent="0.25">
      <c r="A7" s="5">
        <v>3</v>
      </c>
      <c r="B7" s="6" t="s">
        <v>933</v>
      </c>
      <c r="C7" s="6" t="s">
        <v>933</v>
      </c>
      <c r="D7" s="6" t="s">
        <v>36</v>
      </c>
      <c r="E7" s="6" t="s">
        <v>32</v>
      </c>
      <c r="F7" s="5" t="s">
        <v>37</v>
      </c>
    </row>
    <row r="8" spans="1:6" x14ac:dyDescent="0.25">
      <c r="A8" s="5">
        <v>4</v>
      </c>
      <c r="B8" s="6" t="s">
        <v>934</v>
      </c>
      <c r="C8" s="6" t="s">
        <v>934</v>
      </c>
      <c r="D8" s="6" t="s">
        <v>38</v>
      </c>
      <c r="E8" s="6" t="s">
        <v>39</v>
      </c>
      <c r="F8" s="5" t="s">
        <v>40</v>
      </c>
    </row>
    <row r="9" spans="1:6" x14ac:dyDescent="0.25">
      <c r="A9" s="5">
        <v>5</v>
      </c>
      <c r="B9" s="6" t="s">
        <v>935</v>
      </c>
      <c r="C9" s="6" t="s">
        <v>935</v>
      </c>
      <c r="D9" s="6" t="s">
        <v>41</v>
      </c>
      <c r="E9" s="6" t="s">
        <v>936</v>
      </c>
      <c r="F9" s="5" t="s">
        <v>40</v>
      </c>
    </row>
    <row r="10" spans="1:6" x14ac:dyDescent="0.25">
      <c r="A10" s="5">
        <v>6</v>
      </c>
      <c r="B10" s="6" t="s">
        <v>984</v>
      </c>
      <c r="C10" s="6" t="s">
        <v>984</v>
      </c>
      <c r="D10" s="6" t="s">
        <v>42</v>
      </c>
      <c r="E10" s="6" t="s">
        <v>985</v>
      </c>
      <c r="F10" s="5" t="s">
        <v>40</v>
      </c>
    </row>
  </sheetData>
  <autoFilter ref="A4:F4" xr:uid="{B4EE6085-5373-4A5E-AC6A-49803E3A19DB}"/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9C0DE-F1C4-4756-AA3E-665C0CC3EB0B}">
  <dimension ref="A1:J200"/>
  <sheetViews>
    <sheetView showGridLines="0" workbookViewId="0">
      <selection activeCell="H186" sqref="H186:J186"/>
    </sheetView>
  </sheetViews>
  <sheetFormatPr defaultColWidth="9.42578125" defaultRowHeight="15" x14ac:dyDescent="0.25"/>
  <cols>
    <col min="1" max="1" width="13.42578125" style="1" bestFit="1" customWidth="1"/>
    <col min="2" max="2" width="42.42578125" style="3" bestFit="1" customWidth="1"/>
    <col min="3" max="3" width="15.5703125" style="1" customWidth="1"/>
    <col min="4" max="4" width="40.42578125" style="3" bestFit="1" customWidth="1"/>
    <col min="5" max="5" width="11.85546875" style="1" bestFit="1" customWidth="1"/>
    <col min="6" max="6" width="35.42578125" style="1" bestFit="1" customWidth="1"/>
    <col min="7" max="7" width="31.85546875" style="3" bestFit="1" customWidth="1"/>
    <col min="8" max="8" width="18.5703125" style="3" bestFit="1" customWidth="1"/>
    <col min="9" max="10" width="10.42578125" style="1" bestFit="1" customWidth="1"/>
    <col min="11" max="16384" width="9.42578125" style="1"/>
  </cols>
  <sheetData>
    <row r="1" spans="1:10" x14ac:dyDescent="0.25">
      <c r="A1" s="10" t="s">
        <v>43</v>
      </c>
    </row>
    <row r="3" spans="1:10" s="10" customFormat="1" x14ac:dyDescent="0.25">
      <c r="A3" s="10" t="s">
        <v>18</v>
      </c>
      <c r="B3" s="10" t="s">
        <v>44</v>
      </c>
      <c r="C3" s="10" t="s">
        <v>45</v>
      </c>
      <c r="D3" s="10" t="s">
        <v>44</v>
      </c>
      <c r="E3" s="10" t="s">
        <v>46</v>
      </c>
      <c r="F3" s="10" t="s">
        <v>44</v>
      </c>
      <c r="G3" s="10" t="s">
        <v>47</v>
      </c>
      <c r="H3" s="10" t="s">
        <v>28</v>
      </c>
      <c r="I3" s="10" t="s">
        <v>30</v>
      </c>
      <c r="J3" s="10" t="s">
        <v>48</v>
      </c>
    </row>
    <row r="4" spans="1:10" x14ac:dyDescent="0.25">
      <c r="A4" s="4" t="s">
        <v>49</v>
      </c>
      <c r="B4" s="4" t="s">
        <v>0</v>
      </c>
      <c r="C4" s="4" t="s">
        <v>2</v>
      </c>
      <c r="D4" s="4" t="s">
        <v>5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</row>
    <row r="5" spans="1:10" x14ac:dyDescent="0.25">
      <c r="A5" s="5">
        <v>1</v>
      </c>
      <c r="B5" s="9" t="s">
        <v>64</v>
      </c>
      <c r="C5" s="5" t="s">
        <v>65</v>
      </c>
      <c r="D5" s="9" t="s">
        <v>66</v>
      </c>
      <c r="E5" s="5">
        <v>28</v>
      </c>
      <c r="F5" s="5" t="s">
        <v>57</v>
      </c>
      <c r="G5" s="9" t="s">
        <v>67</v>
      </c>
      <c r="H5" s="9" t="s">
        <v>39</v>
      </c>
      <c r="I5" s="5" t="s">
        <v>40</v>
      </c>
      <c r="J5" s="5" t="s">
        <v>52</v>
      </c>
    </row>
    <row r="6" spans="1:10" x14ac:dyDescent="0.25">
      <c r="A6" s="5">
        <v>2</v>
      </c>
      <c r="B6" s="9" t="s">
        <v>74</v>
      </c>
      <c r="C6" s="5" t="s">
        <v>75</v>
      </c>
      <c r="D6" s="9" t="s">
        <v>76</v>
      </c>
      <c r="E6" s="5">
        <v>35</v>
      </c>
      <c r="F6" s="5" t="s">
        <v>77</v>
      </c>
      <c r="G6" s="9" t="s">
        <v>72</v>
      </c>
      <c r="H6" s="9" t="s">
        <v>39</v>
      </c>
      <c r="I6" s="5" t="s">
        <v>40</v>
      </c>
      <c r="J6" s="5" t="s">
        <v>61</v>
      </c>
    </row>
    <row r="7" spans="1:10" x14ac:dyDescent="0.25">
      <c r="A7" s="5">
        <v>3</v>
      </c>
      <c r="B7" s="9" t="s">
        <v>78</v>
      </c>
      <c r="C7" s="5" t="s">
        <v>79</v>
      </c>
      <c r="D7" s="9" t="s">
        <v>80</v>
      </c>
      <c r="E7" s="5">
        <v>82</v>
      </c>
      <c r="F7" s="5" t="s">
        <v>73</v>
      </c>
      <c r="G7" s="9" t="s">
        <v>81</v>
      </c>
      <c r="H7" s="9" t="s">
        <v>39</v>
      </c>
      <c r="I7" s="5" t="s">
        <v>40</v>
      </c>
      <c r="J7" s="5" t="s">
        <v>61</v>
      </c>
    </row>
    <row r="8" spans="1:10" x14ac:dyDescent="0.25">
      <c r="A8" s="5">
        <v>4</v>
      </c>
      <c r="B8" s="9" t="s">
        <v>84</v>
      </c>
      <c r="C8" s="5" t="s">
        <v>85</v>
      </c>
      <c r="D8" s="9" t="s">
        <v>86</v>
      </c>
      <c r="E8" s="5">
        <v>3</v>
      </c>
      <c r="F8" s="5" t="s">
        <v>87</v>
      </c>
      <c r="G8" s="9" t="s">
        <v>88</v>
      </c>
      <c r="H8" s="9" t="s">
        <v>39</v>
      </c>
      <c r="I8" s="5" t="s">
        <v>40</v>
      </c>
      <c r="J8" s="5" t="s">
        <v>52</v>
      </c>
    </row>
    <row r="9" spans="1:10" x14ac:dyDescent="0.25">
      <c r="A9" s="5">
        <v>5</v>
      </c>
      <c r="B9" s="9" t="s">
        <v>96</v>
      </c>
      <c r="C9" s="5" t="s">
        <v>97</v>
      </c>
      <c r="D9" s="9" t="s">
        <v>98</v>
      </c>
      <c r="E9" s="5">
        <v>11063</v>
      </c>
      <c r="F9" s="5" t="s">
        <v>57</v>
      </c>
      <c r="G9" s="9" t="s">
        <v>68</v>
      </c>
      <c r="H9" s="9" t="s">
        <v>39</v>
      </c>
      <c r="I9" s="5" t="s">
        <v>40</v>
      </c>
      <c r="J9" s="5" t="s">
        <v>99</v>
      </c>
    </row>
    <row r="10" spans="1:10" x14ac:dyDescent="0.25">
      <c r="A10" s="5">
        <v>6</v>
      </c>
      <c r="B10" s="9" t="s">
        <v>102</v>
      </c>
      <c r="C10" s="5" t="s">
        <v>103</v>
      </c>
      <c r="D10" s="9" t="s">
        <v>104</v>
      </c>
      <c r="E10" s="5" t="s">
        <v>50</v>
      </c>
      <c r="F10" s="5" t="s">
        <v>105</v>
      </c>
      <c r="G10" s="9" t="s">
        <v>106</v>
      </c>
      <c r="H10" s="9" t="s">
        <v>39</v>
      </c>
      <c r="I10" s="5" t="s">
        <v>40</v>
      </c>
      <c r="J10" s="5" t="s">
        <v>52</v>
      </c>
    </row>
    <row r="11" spans="1:10" x14ac:dyDescent="0.25">
      <c r="A11" s="5">
        <v>7</v>
      </c>
      <c r="B11" s="9" t="s">
        <v>107</v>
      </c>
      <c r="C11" s="5" t="s">
        <v>108</v>
      </c>
      <c r="D11" s="9" t="s">
        <v>109</v>
      </c>
      <c r="E11" s="5" t="s">
        <v>50</v>
      </c>
      <c r="F11" s="5" t="s">
        <v>110</v>
      </c>
      <c r="G11" s="9" t="s">
        <v>111</v>
      </c>
      <c r="H11" s="9" t="s">
        <v>39</v>
      </c>
      <c r="I11" s="5" t="s">
        <v>40</v>
      </c>
      <c r="J11" s="5" t="s">
        <v>52</v>
      </c>
    </row>
    <row r="12" spans="1:10" x14ac:dyDescent="0.25">
      <c r="A12" s="5">
        <v>8</v>
      </c>
      <c r="B12" s="9" t="s">
        <v>112</v>
      </c>
      <c r="C12" s="5" t="s">
        <v>113</v>
      </c>
      <c r="D12" s="9" t="s">
        <v>114</v>
      </c>
      <c r="E12" s="5" t="s">
        <v>50</v>
      </c>
      <c r="F12" s="5" t="s">
        <v>115</v>
      </c>
      <c r="G12" s="9" t="s">
        <v>116</v>
      </c>
      <c r="H12" s="9" t="s">
        <v>39</v>
      </c>
      <c r="I12" s="5" t="s">
        <v>40</v>
      </c>
      <c r="J12" s="5" t="s">
        <v>61</v>
      </c>
    </row>
    <row r="13" spans="1:10" x14ac:dyDescent="0.25">
      <c r="A13" s="5">
        <v>9</v>
      </c>
      <c r="B13" s="9" t="s">
        <v>117</v>
      </c>
      <c r="C13" s="5" t="s">
        <v>118</v>
      </c>
      <c r="D13" s="9" t="s">
        <v>119</v>
      </c>
      <c r="E13" s="5">
        <v>31</v>
      </c>
      <c r="F13" s="5" t="s">
        <v>57</v>
      </c>
      <c r="G13" s="9" t="s">
        <v>72</v>
      </c>
      <c r="H13" s="9" t="s">
        <v>39</v>
      </c>
      <c r="I13" s="5" t="s">
        <v>40</v>
      </c>
      <c r="J13" s="5" t="s">
        <v>61</v>
      </c>
    </row>
    <row r="14" spans="1:10" x14ac:dyDescent="0.25">
      <c r="A14" s="5">
        <v>10</v>
      </c>
      <c r="B14" s="9" t="s">
        <v>120</v>
      </c>
      <c r="C14" s="5" t="s">
        <v>121</v>
      </c>
      <c r="D14" s="9" t="s">
        <v>122</v>
      </c>
      <c r="E14" s="5" t="s">
        <v>50</v>
      </c>
      <c r="F14" s="5" t="s">
        <v>123</v>
      </c>
      <c r="G14" s="9" t="s">
        <v>72</v>
      </c>
      <c r="H14" s="9" t="s">
        <v>39</v>
      </c>
      <c r="I14" s="5" t="s">
        <v>40</v>
      </c>
      <c r="J14" s="5" t="s">
        <v>61</v>
      </c>
    </row>
    <row r="15" spans="1:10" x14ac:dyDescent="0.25">
      <c r="A15" s="5">
        <v>11</v>
      </c>
      <c r="B15" s="9" t="s">
        <v>125</v>
      </c>
      <c r="C15" s="5" t="s">
        <v>126</v>
      </c>
      <c r="D15" s="9" t="s">
        <v>127</v>
      </c>
      <c r="E15" s="5" t="s">
        <v>57</v>
      </c>
      <c r="F15" s="5" t="s">
        <v>128</v>
      </c>
      <c r="G15" s="9" t="s">
        <v>100</v>
      </c>
      <c r="H15" s="9" t="s">
        <v>39</v>
      </c>
      <c r="I15" s="5" t="s">
        <v>40</v>
      </c>
      <c r="J15" s="5" t="s">
        <v>52</v>
      </c>
    </row>
    <row r="16" spans="1:10" x14ac:dyDescent="0.25">
      <c r="A16" s="5">
        <v>12</v>
      </c>
      <c r="B16" s="9" t="s">
        <v>130</v>
      </c>
      <c r="C16" s="5" t="s">
        <v>131</v>
      </c>
      <c r="D16" s="9" t="s">
        <v>56</v>
      </c>
      <c r="E16" s="5">
        <v>220</v>
      </c>
      <c r="F16" s="5" t="s">
        <v>132</v>
      </c>
      <c r="G16" s="9" t="s">
        <v>82</v>
      </c>
      <c r="H16" s="9" t="s">
        <v>39</v>
      </c>
      <c r="I16" s="5" t="s">
        <v>40</v>
      </c>
      <c r="J16" s="5" t="s">
        <v>52</v>
      </c>
    </row>
    <row r="17" spans="1:10" x14ac:dyDescent="0.25">
      <c r="A17" s="5">
        <v>13</v>
      </c>
      <c r="B17" s="9" t="s">
        <v>133</v>
      </c>
      <c r="C17" s="5" t="s">
        <v>134</v>
      </c>
      <c r="D17" s="9" t="s">
        <v>135</v>
      </c>
      <c r="E17" s="5" t="s">
        <v>50</v>
      </c>
      <c r="F17" s="5" t="s">
        <v>136</v>
      </c>
      <c r="G17" s="9" t="s">
        <v>58</v>
      </c>
      <c r="H17" s="9" t="s">
        <v>39</v>
      </c>
      <c r="I17" s="5" t="s">
        <v>40</v>
      </c>
      <c r="J17" s="5" t="s">
        <v>52</v>
      </c>
    </row>
    <row r="18" spans="1:10" x14ac:dyDescent="0.25">
      <c r="A18" s="5">
        <v>14</v>
      </c>
      <c r="B18" s="9" t="s">
        <v>137</v>
      </c>
      <c r="C18" s="5" t="s">
        <v>138</v>
      </c>
      <c r="D18" s="9" t="s">
        <v>139</v>
      </c>
      <c r="E18" s="5">
        <v>4</v>
      </c>
      <c r="F18" s="5" t="s">
        <v>57</v>
      </c>
      <c r="G18" s="9" t="s">
        <v>140</v>
      </c>
      <c r="H18" s="9" t="s">
        <v>39</v>
      </c>
      <c r="I18" s="5" t="s">
        <v>40</v>
      </c>
      <c r="J18" s="5" t="s">
        <v>52</v>
      </c>
    </row>
    <row r="19" spans="1:10" x14ac:dyDescent="0.25">
      <c r="A19" s="5">
        <v>15</v>
      </c>
      <c r="B19" s="9" t="s">
        <v>141</v>
      </c>
      <c r="C19" s="5" t="s">
        <v>142</v>
      </c>
      <c r="D19" s="9" t="s">
        <v>143</v>
      </c>
      <c r="E19" s="5" t="s">
        <v>50</v>
      </c>
      <c r="F19" s="5" t="s">
        <v>144</v>
      </c>
      <c r="G19" s="9" t="s">
        <v>72</v>
      </c>
      <c r="H19" s="9" t="s">
        <v>39</v>
      </c>
      <c r="I19" s="5" t="s">
        <v>40</v>
      </c>
      <c r="J19" s="5" t="s">
        <v>61</v>
      </c>
    </row>
    <row r="20" spans="1:10" x14ac:dyDescent="0.25">
      <c r="A20" s="5">
        <v>16</v>
      </c>
      <c r="B20" s="9" t="s">
        <v>145</v>
      </c>
      <c r="C20" s="5" t="s">
        <v>146</v>
      </c>
      <c r="D20" s="9" t="s">
        <v>147</v>
      </c>
      <c r="E20" s="5">
        <v>474</v>
      </c>
      <c r="F20" s="5" t="s">
        <v>57</v>
      </c>
      <c r="G20" s="9" t="s">
        <v>148</v>
      </c>
      <c r="H20" s="9" t="s">
        <v>39</v>
      </c>
      <c r="I20" s="5" t="s">
        <v>40</v>
      </c>
      <c r="J20" s="5" t="s">
        <v>52</v>
      </c>
    </row>
    <row r="21" spans="1:10" x14ac:dyDescent="0.25">
      <c r="A21" s="5">
        <v>17</v>
      </c>
      <c r="B21" s="9" t="s">
        <v>149</v>
      </c>
      <c r="C21" s="5" t="s">
        <v>150</v>
      </c>
      <c r="D21" s="9" t="s">
        <v>151</v>
      </c>
      <c r="E21" s="5">
        <v>377</v>
      </c>
      <c r="F21" s="5" t="s">
        <v>152</v>
      </c>
      <c r="G21" s="9" t="s">
        <v>153</v>
      </c>
      <c r="H21" s="9" t="s">
        <v>39</v>
      </c>
      <c r="I21" s="5" t="s">
        <v>40</v>
      </c>
      <c r="J21" s="5" t="s">
        <v>70</v>
      </c>
    </row>
    <row r="22" spans="1:10" x14ac:dyDescent="0.25">
      <c r="A22" s="5">
        <v>18</v>
      </c>
      <c r="B22" s="9" t="s">
        <v>155</v>
      </c>
      <c r="C22" s="5" t="s">
        <v>156</v>
      </c>
      <c r="D22" s="9" t="s">
        <v>157</v>
      </c>
      <c r="E22" s="5">
        <v>15</v>
      </c>
      <c r="F22" s="5" t="s">
        <v>54</v>
      </c>
      <c r="G22" s="9" t="s">
        <v>158</v>
      </c>
      <c r="H22" s="9" t="s">
        <v>39</v>
      </c>
      <c r="I22" s="5" t="s">
        <v>40</v>
      </c>
      <c r="J22" s="5" t="s">
        <v>52</v>
      </c>
    </row>
    <row r="23" spans="1:10" x14ac:dyDescent="0.25">
      <c r="A23" s="5">
        <v>19</v>
      </c>
      <c r="B23" s="9" t="s">
        <v>159</v>
      </c>
      <c r="C23" s="5" t="s">
        <v>160</v>
      </c>
      <c r="D23" s="9" t="s">
        <v>161</v>
      </c>
      <c r="E23" s="5">
        <v>115</v>
      </c>
      <c r="F23" s="5" t="s">
        <v>83</v>
      </c>
      <c r="G23" s="9" t="s">
        <v>162</v>
      </c>
      <c r="H23" s="9" t="s">
        <v>39</v>
      </c>
      <c r="I23" s="5" t="s">
        <v>40</v>
      </c>
      <c r="J23" s="5" t="s">
        <v>70</v>
      </c>
    </row>
    <row r="24" spans="1:10" x14ac:dyDescent="0.25">
      <c r="A24" s="5">
        <v>20</v>
      </c>
      <c r="B24" s="9" t="s">
        <v>163</v>
      </c>
      <c r="C24" s="5" t="s">
        <v>164</v>
      </c>
      <c r="D24" s="9" t="s">
        <v>139</v>
      </c>
      <c r="E24" s="5">
        <v>47</v>
      </c>
      <c r="F24" s="5" t="s">
        <v>57</v>
      </c>
      <c r="G24" s="9" t="s">
        <v>165</v>
      </c>
      <c r="H24" s="9" t="s">
        <v>39</v>
      </c>
      <c r="I24" s="5" t="s">
        <v>40</v>
      </c>
      <c r="J24" s="5" t="s">
        <v>52</v>
      </c>
    </row>
    <row r="25" spans="1:10" x14ac:dyDescent="0.25">
      <c r="A25" s="5">
        <v>21</v>
      </c>
      <c r="B25" s="9" t="s">
        <v>166</v>
      </c>
      <c r="C25" s="5" t="s">
        <v>167</v>
      </c>
      <c r="D25" s="9" t="s">
        <v>62</v>
      </c>
      <c r="E25" s="5">
        <v>26</v>
      </c>
      <c r="F25" s="5" t="s">
        <v>168</v>
      </c>
      <c r="G25" s="9" t="s">
        <v>169</v>
      </c>
      <c r="H25" s="9" t="s">
        <v>39</v>
      </c>
      <c r="I25" s="5" t="s">
        <v>40</v>
      </c>
      <c r="J25" s="5" t="s">
        <v>61</v>
      </c>
    </row>
    <row r="26" spans="1:10" x14ac:dyDescent="0.25">
      <c r="A26" s="5">
        <v>22</v>
      </c>
      <c r="B26" s="9" t="s">
        <v>170</v>
      </c>
      <c r="C26" s="5" t="s">
        <v>171</v>
      </c>
      <c r="D26" s="9" t="s">
        <v>172</v>
      </c>
      <c r="E26" s="5">
        <v>247</v>
      </c>
      <c r="F26" s="5" t="s">
        <v>57</v>
      </c>
      <c r="G26" s="9" t="s">
        <v>173</v>
      </c>
      <c r="H26" s="9" t="s">
        <v>39</v>
      </c>
      <c r="I26" s="5" t="s">
        <v>40</v>
      </c>
      <c r="J26" s="5" t="s">
        <v>52</v>
      </c>
    </row>
    <row r="27" spans="1:10" x14ac:dyDescent="0.25">
      <c r="A27" s="5">
        <v>23</v>
      </c>
      <c r="B27" s="9" t="s">
        <v>181</v>
      </c>
      <c r="C27" s="5" t="s">
        <v>182</v>
      </c>
      <c r="D27" s="9" t="s">
        <v>183</v>
      </c>
      <c r="E27" s="5">
        <v>5</v>
      </c>
      <c r="F27" s="5" t="s">
        <v>57</v>
      </c>
      <c r="G27" s="9" t="s">
        <v>71</v>
      </c>
      <c r="H27" s="9" t="s">
        <v>39</v>
      </c>
      <c r="I27" s="5" t="s">
        <v>40</v>
      </c>
      <c r="J27" s="5" t="s">
        <v>70</v>
      </c>
    </row>
    <row r="28" spans="1:10" x14ac:dyDescent="0.25">
      <c r="A28" s="5">
        <v>24</v>
      </c>
      <c r="B28" s="9" t="s">
        <v>184</v>
      </c>
      <c r="C28" s="5" t="s">
        <v>185</v>
      </c>
      <c r="D28" s="9" t="s">
        <v>186</v>
      </c>
      <c r="E28" s="5">
        <v>393</v>
      </c>
      <c r="F28" s="5" t="s">
        <v>187</v>
      </c>
      <c r="G28" s="9" t="s">
        <v>188</v>
      </c>
      <c r="H28" s="9" t="s">
        <v>39</v>
      </c>
      <c r="I28" s="5" t="s">
        <v>40</v>
      </c>
      <c r="J28" s="5" t="s">
        <v>52</v>
      </c>
    </row>
    <row r="29" spans="1:10" x14ac:dyDescent="0.25">
      <c r="A29" s="5">
        <v>25</v>
      </c>
      <c r="B29" s="9" t="s">
        <v>189</v>
      </c>
      <c r="C29" s="5" t="s">
        <v>190</v>
      </c>
      <c r="D29" s="9" t="s">
        <v>191</v>
      </c>
      <c r="E29" s="5">
        <v>383</v>
      </c>
      <c r="F29" s="5" t="s">
        <v>57</v>
      </c>
      <c r="G29" s="9" t="s">
        <v>82</v>
      </c>
      <c r="H29" s="9" t="s">
        <v>39</v>
      </c>
      <c r="I29" s="5" t="s">
        <v>40</v>
      </c>
      <c r="J29" s="5" t="s">
        <v>52</v>
      </c>
    </row>
    <row r="30" spans="1:10" x14ac:dyDescent="0.25">
      <c r="A30" s="5">
        <v>26</v>
      </c>
      <c r="B30" s="9" t="s">
        <v>192</v>
      </c>
      <c r="C30" s="5" t="s">
        <v>193</v>
      </c>
      <c r="D30" s="9" t="s">
        <v>194</v>
      </c>
      <c r="E30" s="5">
        <v>7</v>
      </c>
      <c r="F30" s="5" t="s">
        <v>195</v>
      </c>
      <c r="G30" s="9" t="s">
        <v>196</v>
      </c>
      <c r="H30" s="9" t="s">
        <v>39</v>
      </c>
      <c r="I30" s="5" t="s">
        <v>40</v>
      </c>
      <c r="J30" s="5" t="s">
        <v>61</v>
      </c>
    </row>
    <row r="31" spans="1:10" x14ac:dyDescent="0.25">
      <c r="A31" s="5">
        <v>27</v>
      </c>
      <c r="B31" s="9" t="s">
        <v>197</v>
      </c>
      <c r="C31" s="5" t="s">
        <v>198</v>
      </c>
      <c r="D31" s="9" t="s">
        <v>180</v>
      </c>
      <c r="E31" s="5">
        <v>34</v>
      </c>
      <c r="F31" s="5" t="s">
        <v>199</v>
      </c>
      <c r="G31" s="9" t="s">
        <v>100</v>
      </c>
      <c r="H31" s="9" t="s">
        <v>39</v>
      </c>
      <c r="I31" s="5" t="s">
        <v>40</v>
      </c>
      <c r="J31" s="5" t="s">
        <v>52</v>
      </c>
    </row>
    <row r="32" spans="1:10" x14ac:dyDescent="0.25">
      <c r="A32" s="5">
        <v>28</v>
      </c>
      <c r="B32" s="9" t="s">
        <v>200</v>
      </c>
      <c r="C32" s="5" t="s">
        <v>201</v>
      </c>
      <c r="D32" s="9" t="s">
        <v>202</v>
      </c>
      <c r="E32" s="5">
        <v>7</v>
      </c>
      <c r="F32" s="5" t="s">
        <v>57</v>
      </c>
      <c r="G32" s="9" t="s">
        <v>68</v>
      </c>
      <c r="H32" s="9" t="s">
        <v>39</v>
      </c>
      <c r="I32" s="5" t="s">
        <v>40</v>
      </c>
      <c r="J32" s="5" t="s">
        <v>99</v>
      </c>
    </row>
    <row r="33" spans="1:10" x14ac:dyDescent="0.25">
      <c r="A33" s="5">
        <v>29</v>
      </c>
      <c r="B33" s="9" t="s">
        <v>204</v>
      </c>
      <c r="C33" s="5" t="s">
        <v>205</v>
      </c>
      <c r="D33" s="9" t="s">
        <v>206</v>
      </c>
      <c r="E33" s="5">
        <v>39</v>
      </c>
      <c r="F33" s="5" t="s">
        <v>207</v>
      </c>
      <c r="G33" s="9" t="s">
        <v>89</v>
      </c>
      <c r="H33" s="9" t="s">
        <v>39</v>
      </c>
      <c r="I33" s="5" t="s">
        <v>40</v>
      </c>
      <c r="J33" s="5" t="s">
        <v>52</v>
      </c>
    </row>
    <row r="34" spans="1:10" x14ac:dyDescent="0.25">
      <c r="A34" s="5">
        <v>30</v>
      </c>
      <c r="B34" s="9" t="s">
        <v>208</v>
      </c>
      <c r="C34" s="5" t="s">
        <v>209</v>
      </c>
      <c r="D34" s="9" t="s">
        <v>210</v>
      </c>
      <c r="E34" s="5">
        <v>135</v>
      </c>
      <c r="F34" s="5" t="s">
        <v>211</v>
      </c>
      <c r="G34" s="9" t="s">
        <v>60</v>
      </c>
      <c r="H34" s="9" t="s">
        <v>39</v>
      </c>
      <c r="I34" s="5" t="s">
        <v>40</v>
      </c>
      <c r="J34" s="5" t="s">
        <v>61</v>
      </c>
    </row>
    <row r="35" spans="1:10" x14ac:dyDescent="0.25">
      <c r="A35" s="5">
        <v>31</v>
      </c>
      <c r="B35" s="9" t="s">
        <v>212</v>
      </c>
      <c r="C35" s="5" t="s">
        <v>213</v>
      </c>
      <c r="D35" s="9" t="s">
        <v>214</v>
      </c>
      <c r="E35" s="5">
        <v>247</v>
      </c>
      <c r="F35" s="5" t="s">
        <v>57</v>
      </c>
      <c r="G35" s="9" t="s">
        <v>69</v>
      </c>
      <c r="H35" s="9" t="s">
        <v>39</v>
      </c>
      <c r="I35" s="5" t="s">
        <v>40</v>
      </c>
      <c r="J35" s="5" t="s">
        <v>70</v>
      </c>
    </row>
    <row r="36" spans="1:10" x14ac:dyDescent="0.25">
      <c r="A36" s="5">
        <v>32</v>
      </c>
      <c r="B36" s="9" t="s">
        <v>215</v>
      </c>
      <c r="C36" s="5" t="s">
        <v>216</v>
      </c>
      <c r="D36" s="9" t="s">
        <v>217</v>
      </c>
      <c r="E36" s="5" t="s">
        <v>63</v>
      </c>
      <c r="F36" s="5" t="s">
        <v>218</v>
      </c>
      <c r="G36" s="9" t="s">
        <v>176</v>
      </c>
      <c r="H36" s="9" t="s">
        <v>39</v>
      </c>
      <c r="I36" s="5" t="s">
        <v>40</v>
      </c>
      <c r="J36" s="5" t="s">
        <v>52</v>
      </c>
    </row>
    <row r="37" spans="1:10" x14ac:dyDescent="0.25">
      <c r="A37" s="5">
        <v>33</v>
      </c>
      <c r="B37" s="9" t="s">
        <v>219</v>
      </c>
      <c r="C37" s="5" t="s">
        <v>220</v>
      </c>
      <c r="D37" s="9" t="s">
        <v>179</v>
      </c>
      <c r="E37" s="5">
        <v>213</v>
      </c>
      <c r="F37" s="5" t="s">
        <v>57</v>
      </c>
      <c r="G37" s="9" t="s">
        <v>72</v>
      </c>
      <c r="H37" s="9" t="s">
        <v>39</v>
      </c>
      <c r="I37" s="5" t="s">
        <v>40</v>
      </c>
      <c r="J37" s="5" t="s">
        <v>61</v>
      </c>
    </row>
    <row r="38" spans="1:10" x14ac:dyDescent="0.25">
      <c r="A38" s="5">
        <v>34</v>
      </c>
      <c r="B38" s="9" t="s">
        <v>222</v>
      </c>
      <c r="C38" s="5" t="s">
        <v>223</v>
      </c>
      <c r="D38" s="9" t="s">
        <v>224</v>
      </c>
      <c r="E38" s="5" t="s">
        <v>57</v>
      </c>
      <c r="F38" s="5" t="s">
        <v>225</v>
      </c>
      <c r="G38" s="9" t="s">
        <v>226</v>
      </c>
      <c r="H38" s="9" t="s">
        <v>39</v>
      </c>
      <c r="I38" s="5" t="s">
        <v>40</v>
      </c>
      <c r="J38" s="5" t="s">
        <v>52</v>
      </c>
    </row>
    <row r="39" spans="1:10" x14ac:dyDescent="0.25">
      <c r="A39" s="5">
        <v>35</v>
      </c>
      <c r="B39" s="9" t="s">
        <v>227</v>
      </c>
      <c r="C39" s="5" t="s">
        <v>228</v>
      </c>
      <c r="D39" s="9" t="s">
        <v>229</v>
      </c>
      <c r="E39" s="5">
        <v>551</v>
      </c>
      <c r="F39" s="5" t="s">
        <v>57</v>
      </c>
      <c r="G39" s="9" t="s">
        <v>230</v>
      </c>
      <c r="H39" s="9" t="s">
        <v>39</v>
      </c>
      <c r="I39" s="5" t="s">
        <v>40</v>
      </c>
      <c r="J39" s="5" t="s">
        <v>52</v>
      </c>
    </row>
    <row r="40" spans="1:10" x14ac:dyDescent="0.25">
      <c r="A40" s="5">
        <v>36</v>
      </c>
      <c r="B40" s="9" t="s">
        <v>231</v>
      </c>
      <c r="C40" s="5" t="s">
        <v>232</v>
      </c>
      <c r="D40" s="9" t="s">
        <v>233</v>
      </c>
      <c r="E40" s="5">
        <v>22</v>
      </c>
      <c r="F40" s="5" t="s">
        <v>57</v>
      </c>
      <c r="G40" s="9" t="s">
        <v>100</v>
      </c>
      <c r="H40" s="9" t="s">
        <v>39</v>
      </c>
      <c r="I40" s="5" t="s">
        <v>40</v>
      </c>
      <c r="J40" s="5" t="s">
        <v>52</v>
      </c>
    </row>
    <row r="41" spans="1:10" x14ac:dyDescent="0.25">
      <c r="A41" s="5">
        <v>37</v>
      </c>
      <c r="B41" s="9" t="s">
        <v>234</v>
      </c>
      <c r="C41" s="5" t="s">
        <v>235</v>
      </c>
      <c r="D41" s="9" t="s">
        <v>236</v>
      </c>
      <c r="E41" s="5">
        <v>25</v>
      </c>
      <c r="F41" s="5" t="s">
        <v>57</v>
      </c>
      <c r="G41" s="9" t="s">
        <v>82</v>
      </c>
      <c r="H41" s="9" t="s">
        <v>39</v>
      </c>
      <c r="I41" s="5" t="s">
        <v>40</v>
      </c>
      <c r="J41" s="5" t="s">
        <v>52</v>
      </c>
    </row>
    <row r="42" spans="1:10" x14ac:dyDescent="0.25">
      <c r="A42" s="5">
        <v>38</v>
      </c>
      <c r="B42" s="9" t="s">
        <v>237</v>
      </c>
      <c r="C42" s="5" t="s">
        <v>238</v>
      </c>
      <c r="D42" s="9" t="s">
        <v>239</v>
      </c>
      <c r="E42" s="5" t="s">
        <v>63</v>
      </c>
      <c r="F42" s="5" t="s">
        <v>240</v>
      </c>
      <c r="G42" s="9" t="s">
        <v>176</v>
      </c>
      <c r="H42" s="9" t="s">
        <v>39</v>
      </c>
      <c r="I42" s="5" t="s">
        <v>40</v>
      </c>
      <c r="J42" s="5" t="s">
        <v>52</v>
      </c>
    </row>
    <row r="43" spans="1:10" x14ac:dyDescent="0.25">
      <c r="A43" s="5">
        <v>39</v>
      </c>
      <c r="B43" s="9" t="s">
        <v>241</v>
      </c>
      <c r="C43" s="5" t="s">
        <v>242</v>
      </c>
      <c r="D43" s="9" t="s">
        <v>243</v>
      </c>
      <c r="E43" s="5" t="s">
        <v>50</v>
      </c>
      <c r="F43" s="5" t="s">
        <v>244</v>
      </c>
      <c r="G43" s="9" t="s">
        <v>245</v>
      </c>
      <c r="H43" s="9" t="s">
        <v>39</v>
      </c>
      <c r="I43" s="5" t="s">
        <v>40</v>
      </c>
      <c r="J43" s="5" t="s">
        <v>52</v>
      </c>
    </row>
    <row r="44" spans="1:10" x14ac:dyDescent="0.25">
      <c r="A44" s="5">
        <v>40</v>
      </c>
      <c r="B44" s="9" t="s">
        <v>246</v>
      </c>
      <c r="C44" s="5" t="s">
        <v>247</v>
      </c>
      <c r="D44" s="9" t="s">
        <v>248</v>
      </c>
      <c r="E44" s="5">
        <v>893</v>
      </c>
      <c r="F44" s="5" t="s">
        <v>101</v>
      </c>
      <c r="G44" s="9" t="s">
        <v>249</v>
      </c>
      <c r="H44" s="9" t="s">
        <v>39</v>
      </c>
      <c r="I44" s="5" t="s">
        <v>40</v>
      </c>
      <c r="J44" s="5" t="s">
        <v>61</v>
      </c>
    </row>
    <row r="45" spans="1:10" x14ac:dyDescent="0.25">
      <c r="A45" s="5">
        <v>41</v>
      </c>
      <c r="B45" s="9" t="s">
        <v>254</v>
      </c>
      <c r="C45" s="5" t="s">
        <v>255</v>
      </c>
      <c r="D45" s="9" t="s">
        <v>256</v>
      </c>
      <c r="E45" s="5" t="s">
        <v>50</v>
      </c>
      <c r="F45" s="5" t="s">
        <v>257</v>
      </c>
      <c r="G45" s="9" t="s">
        <v>82</v>
      </c>
      <c r="H45" s="9" t="s">
        <v>39</v>
      </c>
      <c r="I45" s="5" t="s">
        <v>40</v>
      </c>
      <c r="J45" s="5" t="s">
        <v>52</v>
      </c>
    </row>
    <row r="46" spans="1:10" x14ac:dyDescent="0.25">
      <c r="A46" s="5">
        <v>42</v>
      </c>
      <c r="B46" s="9" t="s">
        <v>258</v>
      </c>
      <c r="C46" s="5" t="s">
        <v>259</v>
      </c>
      <c r="D46" s="9" t="s">
        <v>260</v>
      </c>
      <c r="E46" s="5">
        <v>546</v>
      </c>
      <c r="F46" s="5" t="s">
        <v>101</v>
      </c>
      <c r="G46" s="9" t="s">
        <v>221</v>
      </c>
      <c r="H46" s="9" t="s">
        <v>39</v>
      </c>
      <c r="I46" s="5" t="s">
        <v>40</v>
      </c>
      <c r="J46" s="5" t="s">
        <v>61</v>
      </c>
    </row>
    <row r="47" spans="1:10" x14ac:dyDescent="0.25">
      <c r="A47" s="5">
        <v>43</v>
      </c>
      <c r="B47" s="9" t="s">
        <v>261</v>
      </c>
      <c r="C47" s="5" t="s">
        <v>262</v>
      </c>
      <c r="D47" s="9" t="s">
        <v>263</v>
      </c>
      <c r="E47" s="5">
        <v>670</v>
      </c>
      <c r="F47" s="5" t="s">
        <v>57</v>
      </c>
      <c r="G47" s="9" t="s">
        <v>68</v>
      </c>
      <c r="H47" s="9" t="s">
        <v>39</v>
      </c>
      <c r="I47" s="5" t="s">
        <v>40</v>
      </c>
      <c r="J47" s="5" t="s">
        <v>99</v>
      </c>
    </row>
    <row r="48" spans="1:10" x14ac:dyDescent="0.25">
      <c r="A48" s="5">
        <v>44</v>
      </c>
      <c r="B48" s="9" t="s">
        <v>264</v>
      </c>
      <c r="C48" s="5" t="s">
        <v>265</v>
      </c>
      <c r="D48" s="9" t="s">
        <v>266</v>
      </c>
      <c r="E48" s="5" t="s">
        <v>63</v>
      </c>
      <c r="F48" s="5" t="s">
        <v>267</v>
      </c>
      <c r="G48" s="9" t="s">
        <v>252</v>
      </c>
      <c r="H48" s="9" t="s">
        <v>39</v>
      </c>
      <c r="I48" s="5" t="s">
        <v>40</v>
      </c>
      <c r="J48" s="5" t="s">
        <v>52</v>
      </c>
    </row>
    <row r="49" spans="1:10" x14ac:dyDescent="0.25">
      <c r="A49" s="5">
        <v>45</v>
      </c>
      <c r="B49" s="9" t="s">
        <v>268</v>
      </c>
      <c r="C49" s="5" t="s">
        <v>269</v>
      </c>
      <c r="D49" s="9" t="s">
        <v>270</v>
      </c>
      <c r="E49" s="5" t="s">
        <v>50</v>
      </c>
      <c r="F49" s="5" t="s">
        <v>271</v>
      </c>
      <c r="G49" s="9" t="s">
        <v>51</v>
      </c>
      <c r="H49" s="9" t="s">
        <v>39</v>
      </c>
      <c r="I49" s="5" t="s">
        <v>40</v>
      </c>
      <c r="J49" s="5" t="s">
        <v>52</v>
      </c>
    </row>
    <row r="50" spans="1:10" x14ac:dyDescent="0.25">
      <c r="A50" s="5">
        <v>46</v>
      </c>
      <c r="B50" s="9" t="s">
        <v>272</v>
      </c>
      <c r="C50" s="5" t="s">
        <v>273</v>
      </c>
      <c r="D50" s="9" t="s">
        <v>274</v>
      </c>
      <c r="E50" s="5" t="s">
        <v>50</v>
      </c>
      <c r="F50" s="5" t="s">
        <v>275</v>
      </c>
      <c r="G50" s="9" t="s">
        <v>59</v>
      </c>
      <c r="H50" s="9" t="s">
        <v>39</v>
      </c>
      <c r="I50" s="5" t="s">
        <v>40</v>
      </c>
      <c r="J50" s="5" t="s">
        <v>52</v>
      </c>
    </row>
    <row r="51" spans="1:10" x14ac:dyDescent="0.25">
      <c r="A51" s="5">
        <v>47</v>
      </c>
      <c r="B51" s="9" t="s">
        <v>278</v>
      </c>
      <c r="C51" s="5" t="s">
        <v>279</v>
      </c>
      <c r="D51" s="9" t="s">
        <v>277</v>
      </c>
      <c r="E51" s="5">
        <v>90</v>
      </c>
      <c r="F51" s="5" t="s">
        <v>280</v>
      </c>
      <c r="G51" s="9" t="s">
        <v>281</v>
      </c>
      <c r="H51" s="9" t="s">
        <v>39</v>
      </c>
      <c r="I51" s="5" t="s">
        <v>40</v>
      </c>
      <c r="J51" s="5" t="s">
        <v>61</v>
      </c>
    </row>
    <row r="52" spans="1:10" x14ac:dyDescent="0.25">
      <c r="A52" s="5">
        <v>48</v>
      </c>
      <c r="B52" s="9" t="s">
        <v>282</v>
      </c>
      <c r="C52" s="5" t="s">
        <v>283</v>
      </c>
      <c r="D52" s="9" t="s">
        <v>284</v>
      </c>
      <c r="E52" s="5">
        <v>103</v>
      </c>
      <c r="F52" s="5" t="s">
        <v>129</v>
      </c>
      <c r="G52" s="9" t="s">
        <v>285</v>
      </c>
      <c r="H52" s="9" t="s">
        <v>39</v>
      </c>
      <c r="I52" s="5" t="s">
        <v>40</v>
      </c>
      <c r="J52" s="5" t="s">
        <v>70</v>
      </c>
    </row>
    <row r="53" spans="1:10" x14ac:dyDescent="0.25">
      <c r="A53" s="5">
        <v>49</v>
      </c>
      <c r="B53" s="9" t="s">
        <v>286</v>
      </c>
      <c r="C53" s="5" t="s">
        <v>287</v>
      </c>
      <c r="D53" s="9" t="s">
        <v>288</v>
      </c>
      <c r="E53" s="5">
        <v>11</v>
      </c>
      <c r="F53" s="5" t="s">
        <v>92</v>
      </c>
      <c r="G53" s="9" t="s">
        <v>72</v>
      </c>
      <c r="H53" s="9" t="s">
        <v>39</v>
      </c>
      <c r="I53" s="5" t="s">
        <v>40</v>
      </c>
      <c r="J53" s="5" t="s">
        <v>52</v>
      </c>
    </row>
    <row r="54" spans="1:10" x14ac:dyDescent="0.25">
      <c r="A54" s="5">
        <v>50</v>
      </c>
      <c r="B54" s="9" t="s">
        <v>289</v>
      </c>
      <c r="C54" s="5" t="s">
        <v>290</v>
      </c>
      <c r="D54" s="9" t="s">
        <v>291</v>
      </c>
      <c r="E54" s="5">
        <v>22</v>
      </c>
      <c r="F54" s="5" t="s">
        <v>250</v>
      </c>
      <c r="G54" s="9" t="s">
        <v>292</v>
      </c>
      <c r="H54" s="9" t="s">
        <v>39</v>
      </c>
      <c r="I54" s="5" t="s">
        <v>40</v>
      </c>
      <c r="J54" s="5" t="s">
        <v>52</v>
      </c>
    </row>
    <row r="55" spans="1:10" x14ac:dyDescent="0.25">
      <c r="A55" s="5">
        <v>51</v>
      </c>
      <c r="B55" s="9" t="s">
        <v>293</v>
      </c>
      <c r="C55" s="5" t="s">
        <v>294</v>
      </c>
      <c r="D55" s="9" t="s">
        <v>295</v>
      </c>
      <c r="E55" s="5" t="s">
        <v>50</v>
      </c>
      <c r="F55" s="5" t="s">
        <v>296</v>
      </c>
      <c r="G55" s="9" t="s">
        <v>72</v>
      </c>
      <c r="H55" s="9" t="s">
        <v>39</v>
      </c>
      <c r="I55" s="5" t="s">
        <v>40</v>
      </c>
      <c r="J55" s="5" t="s">
        <v>61</v>
      </c>
    </row>
    <row r="56" spans="1:10" x14ac:dyDescent="0.25">
      <c r="A56" s="5">
        <v>52</v>
      </c>
      <c r="B56" s="9" t="s">
        <v>297</v>
      </c>
      <c r="C56" s="5" t="s">
        <v>298</v>
      </c>
      <c r="D56" s="9" t="s">
        <v>299</v>
      </c>
      <c r="E56" s="5" t="s">
        <v>50</v>
      </c>
      <c r="F56" s="5" t="s">
        <v>124</v>
      </c>
      <c r="G56" s="9" t="s">
        <v>72</v>
      </c>
      <c r="H56" s="9" t="s">
        <v>39</v>
      </c>
      <c r="I56" s="5" t="s">
        <v>40</v>
      </c>
      <c r="J56" s="5" t="s">
        <v>52</v>
      </c>
    </row>
    <row r="57" spans="1:10" x14ac:dyDescent="0.25">
      <c r="A57" s="5">
        <v>53</v>
      </c>
      <c r="B57" s="9" t="s">
        <v>301</v>
      </c>
      <c r="C57" s="5" t="s">
        <v>302</v>
      </c>
      <c r="D57" s="9" t="s">
        <v>303</v>
      </c>
      <c r="E57" s="5">
        <v>376</v>
      </c>
      <c r="F57" s="5" t="s">
        <v>54</v>
      </c>
      <c r="G57" s="9" t="s">
        <v>178</v>
      </c>
      <c r="H57" s="9" t="s">
        <v>39</v>
      </c>
      <c r="I57" s="5" t="s">
        <v>40</v>
      </c>
      <c r="J57" s="5" t="s">
        <v>61</v>
      </c>
    </row>
    <row r="58" spans="1:10" x14ac:dyDescent="0.25">
      <c r="A58" s="5">
        <v>54</v>
      </c>
      <c r="B58" s="9" t="s">
        <v>308</v>
      </c>
      <c r="C58" s="5" t="s">
        <v>309</v>
      </c>
      <c r="D58" s="9" t="s">
        <v>310</v>
      </c>
      <c r="E58" s="5">
        <v>112</v>
      </c>
      <c r="F58" s="5" t="s">
        <v>57</v>
      </c>
      <c r="G58" s="9" t="s">
        <v>72</v>
      </c>
      <c r="H58" s="9" t="s">
        <v>39</v>
      </c>
      <c r="I58" s="5" t="s">
        <v>40</v>
      </c>
      <c r="J58" s="5" t="s">
        <v>61</v>
      </c>
    </row>
    <row r="59" spans="1:10" x14ac:dyDescent="0.25">
      <c r="A59" s="5">
        <v>55</v>
      </c>
      <c r="B59" s="9" t="s">
        <v>311</v>
      </c>
      <c r="C59" s="5" t="s">
        <v>312</v>
      </c>
      <c r="D59" s="9" t="s">
        <v>313</v>
      </c>
      <c r="E59" s="5">
        <v>59</v>
      </c>
      <c r="F59" s="5" t="s">
        <v>314</v>
      </c>
      <c r="G59" s="9" t="s">
        <v>154</v>
      </c>
      <c r="H59" s="9" t="s">
        <v>39</v>
      </c>
      <c r="I59" s="5" t="s">
        <v>40</v>
      </c>
      <c r="J59" s="5" t="s">
        <v>99</v>
      </c>
    </row>
    <row r="60" spans="1:10" x14ac:dyDescent="0.25">
      <c r="A60" s="5">
        <v>56</v>
      </c>
      <c r="B60" s="9" t="s">
        <v>315</v>
      </c>
      <c r="C60" s="5" t="s">
        <v>316</v>
      </c>
      <c r="D60" s="9" t="s">
        <v>251</v>
      </c>
      <c r="E60" s="5">
        <v>23</v>
      </c>
      <c r="F60" s="5" t="s">
        <v>57</v>
      </c>
      <c r="G60" s="9" t="s">
        <v>100</v>
      </c>
      <c r="H60" s="9" t="s">
        <v>39</v>
      </c>
      <c r="I60" s="5" t="s">
        <v>40</v>
      </c>
      <c r="J60" s="5" t="s">
        <v>52</v>
      </c>
    </row>
    <row r="61" spans="1:10" x14ac:dyDescent="0.25">
      <c r="A61" s="5">
        <v>57</v>
      </c>
      <c r="B61" s="9" t="s">
        <v>317</v>
      </c>
      <c r="C61" s="5" t="s">
        <v>318</v>
      </c>
      <c r="D61" s="9" t="s">
        <v>319</v>
      </c>
      <c r="E61" s="5">
        <v>52</v>
      </c>
      <c r="F61" s="5" t="s">
        <v>57</v>
      </c>
      <c r="G61" s="9" t="s">
        <v>178</v>
      </c>
      <c r="H61" s="9" t="s">
        <v>39</v>
      </c>
      <c r="I61" s="5" t="s">
        <v>40</v>
      </c>
      <c r="J61" s="5" t="s">
        <v>61</v>
      </c>
    </row>
    <row r="62" spans="1:10" x14ac:dyDescent="0.25">
      <c r="A62" s="5">
        <v>58</v>
      </c>
      <c r="B62" s="9" t="s">
        <v>320</v>
      </c>
      <c r="C62" s="5" t="s">
        <v>321</v>
      </c>
      <c r="D62" s="9" t="s">
        <v>322</v>
      </c>
      <c r="E62" s="5">
        <v>8</v>
      </c>
      <c r="F62" s="5" t="s">
        <v>323</v>
      </c>
      <c r="G62" s="9" t="s">
        <v>178</v>
      </c>
      <c r="H62" s="9" t="s">
        <v>39</v>
      </c>
      <c r="I62" s="5" t="s">
        <v>40</v>
      </c>
      <c r="J62" s="5" t="s">
        <v>61</v>
      </c>
    </row>
    <row r="63" spans="1:10" x14ac:dyDescent="0.25">
      <c r="A63" s="5">
        <v>59</v>
      </c>
      <c r="B63" s="9" t="s">
        <v>324</v>
      </c>
      <c r="C63" s="5" t="s">
        <v>325</v>
      </c>
      <c r="D63" s="9" t="s">
        <v>304</v>
      </c>
      <c r="E63" s="5" t="s">
        <v>50</v>
      </c>
      <c r="F63" s="5" t="s">
        <v>326</v>
      </c>
      <c r="G63" s="9" t="s">
        <v>305</v>
      </c>
      <c r="H63" s="9" t="s">
        <v>39</v>
      </c>
      <c r="I63" s="5" t="s">
        <v>40</v>
      </c>
      <c r="J63" s="5" t="s">
        <v>52</v>
      </c>
    </row>
    <row r="64" spans="1:10" x14ac:dyDescent="0.25">
      <c r="A64" s="5">
        <v>60</v>
      </c>
      <c r="B64" s="9" t="s">
        <v>327</v>
      </c>
      <c r="C64" s="5" t="s">
        <v>328</v>
      </c>
      <c r="D64" s="9" t="s">
        <v>329</v>
      </c>
      <c r="E64" s="5">
        <v>106</v>
      </c>
      <c r="F64" s="5">
        <v>135</v>
      </c>
      <c r="G64" s="9" t="s">
        <v>330</v>
      </c>
      <c r="H64" s="9" t="s">
        <v>39</v>
      </c>
      <c r="I64" s="5" t="s">
        <v>40</v>
      </c>
      <c r="J64" s="5" t="s">
        <v>70</v>
      </c>
    </row>
    <row r="65" spans="1:10" x14ac:dyDescent="0.25">
      <c r="A65" s="5">
        <v>61</v>
      </c>
      <c r="B65" s="9" t="s">
        <v>331</v>
      </c>
      <c r="C65" s="5" t="s">
        <v>332</v>
      </c>
      <c r="D65" s="9" t="s">
        <v>333</v>
      </c>
      <c r="E65" s="5">
        <v>117</v>
      </c>
      <c r="F65" s="5" t="s">
        <v>57</v>
      </c>
      <c r="G65" s="9" t="s">
        <v>300</v>
      </c>
      <c r="H65" s="9" t="s">
        <v>39</v>
      </c>
      <c r="I65" s="5" t="s">
        <v>40</v>
      </c>
      <c r="J65" s="5" t="s">
        <v>52</v>
      </c>
    </row>
    <row r="66" spans="1:10" x14ac:dyDescent="0.25">
      <c r="A66" s="5">
        <v>62</v>
      </c>
      <c r="B66" s="9" t="s">
        <v>334</v>
      </c>
      <c r="C66" s="5" t="s">
        <v>335</v>
      </c>
      <c r="D66" s="9" t="s">
        <v>336</v>
      </c>
      <c r="E66" s="5">
        <v>180</v>
      </c>
      <c r="F66" s="5" t="s">
        <v>337</v>
      </c>
      <c r="G66" s="9" t="s">
        <v>338</v>
      </c>
      <c r="H66" s="9" t="s">
        <v>39</v>
      </c>
      <c r="I66" s="5" t="s">
        <v>40</v>
      </c>
      <c r="J66" s="5" t="s">
        <v>52</v>
      </c>
    </row>
    <row r="67" spans="1:10" x14ac:dyDescent="0.25">
      <c r="A67" s="5">
        <v>63</v>
      </c>
      <c r="B67" s="9" t="s">
        <v>339</v>
      </c>
      <c r="C67" s="5" t="s">
        <v>340</v>
      </c>
      <c r="D67" s="9" t="s">
        <v>341</v>
      </c>
      <c r="E67" s="5" t="s">
        <v>50</v>
      </c>
      <c r="F67" s="5" t="s">
        <v>342</v>
      </c>
      <c r="G67" s="9" t="s">
        <v>343</v>
      </c>
      <c r="H67" s="9" t="s">
        <v>39</v>
      </c>
      <c r="I67" s="5" t="s">
        <v>40</v>
      </c>
      <c r="J67" s="5" t="s">
        <v>70</v>
      </c>
    </row>
    <row r="68" spans="1:10" x14ac:dyDescent="0.25">
      <c r="A68" s="5">
        <v>64</v>
      </c>
      <c r="B68" s="9" t="s">
        <v>346</v>
      </c>
      <c r="C68" s="5" t="s">
        <v>347</v>
      </c>
      <c r="D68" s="9" t="s">
        <v>229</v>
      </c>
      <c r="E68" s="5" t="s">
        <v>348</v>
      </c>
      <c r="F68" s="5" t="s">
        <v>55</v>
      </c>
      <c r="G68" s="9" t="s">
        <v>93</v>
      </c>
      <c r="H68" s="9" t="s">
        <v>39</v>
      </c>
      <c r="I68" s="5" t="s">
        <v>40</v>
      </c>
      <c r="J68" s="5" t="s">
        <v>52</v>
      </c>
    </row>
    <row r="69" spans="1:10" x14ac:dyDescent="0.25">
      <c r="A69" s="5">
        <v>65</v>
      </c>
      <c r="B69" s="9" t="s">
        <v>349</v>
      </c>
      <c r="C69" s="5" t="s">
        <v>350</v>
      </c>
      <c r="D69" s="9" t="s">
        <v>351</v>
      </c>
      <c r="E69" s="5">
        <v>19</v>
      </c>
      <c r="F69" s="5" t="s">
        <v>57</v>
      </c>
      <c r="G69" s="9" t="s">
        <v>72</v>
      </c>
      <c r="H69" s="9" t="s">
        <v>39</v>
      </c>
      <c r="I69" s="5" t="s">
        <v>40</v>
      </c>
      <c r="J69" s="5" t="s">
        <v>61</v>
      </c>
    </row>
    <row r="70" spans="1:10" x14ac:dyDescent="0.25">
      <c r="A70" s="5">
        <v>66</v>
      </c>
      <c r="B70" s="9" t="s">
        <v>352</v>
      </c>
      <c r="C70" s="5" t="s">
        <v>353</v>
      </c>
      <c r="D70" s="9" t="s">
        <v>354</v>
      </c>
      <c r="E70" s="5">
        <v>436</v>
      </c>
      <c r="F70" s="5" t="s">
        <v>355</v>
      </c>
      <c r="G70" s="9" t="s">
        <v>162</v>
      </c>
      <c r="H70" s="9" t="s">
        <v>39</v>
      </c>
      <c r="I70" s="5" t="s">
        <v>40</v>
      </c>
      <c r="J70" s="5" t="s">
        <v>70</v>
      </c>
    </row>
    <row r="71" spans="1:10" x14ac:dyDescent="0.25">
      <c r="A71" s="5">
        <v>67</v>
      </c>
      <c r="B71" s="9" t="s">
        <v>356</v>
      </c>
      <c r="C71" s="5" t="s">
        <v>357</v>
      </c>
      <c r="D71" s="9" t="s">
        <v>306</v>
      </c>
      <c r="E71" s="5">
        <v>386</v>
      </c>
      <c r="F71" s="5" t="s">
        <v>54</v>
      </c>
      <c r="G71" s="9" t="s">
        <v>307</v>
      </c>
      <c r="H71" s="9" t="s">
        <v>39</v>
      </c>
      <c r="I71" s="5" t="s">
        <v>40</v>
      </c>
      <c r="J71" s="5" t="s">
        <v>61</v>
      </c>
    </row>
    <row r="72" spans="1:10" x14ac:dyDescent="0.25">
      <c r="A72" s="5">
        <v>68</v>
      </c>
      <c r="B72" s="9" t="s">
        <v>358</v>
      </c>
      <c r="C72" s="5" t="s">
        <v>359</v>
      </c>
      <c r="D72" s="9" t="s">
        <v>360</v>
      </c>
      <c r="E72" s="5">
        <v>141</v>
      </c>
      <c r="F72" s="5" t="s">
        <v>90</v>
      </c>
      <c r="G72" s="9" t="s">
        <v>276</v>
      </c>
      <c r="H72" s="9" t="s">
        <v>39</v>
      </c>
      <c r="I72" s="5" t="s">
        <v>40</v>
      </c>
      <c r="J72" s="5" t="s">
        <v>52</v>
      </c>
    </row>
    <row r="73" spans="1:10" x14ac:dyDescent="0.25">
      <c r="A73" s="5">
        <v>69</v>
      </c>
      <c r="B73" s="9" t="s">
        <v>363</v>
      </c>
      <c r="C73" s="5" t="s">
        <v>364</v>
      </c>
      <c r="D73" s="9" t="s">
        <v>365</v>
      </c>
      <c r="E73" s="5" t="s">
        <v>57</v>
      </c>
      <c r="F73" s="5" t="s">
        <v>366</v>
      </c>
      <c r="G73" s="9" t="s">
        <v>338</v>
      </c>
      <c r="H73" s="9" t="s">
        <v>39</v>
      </c>
      <c r="I73" s="5" t="s">
        <v>40</v>
      </c>
      <c r="J73" s="5" t="s">
        <v>52</v>
      </c>
    </row>
    <row r="74" spans="1:10" x14ac:dyDescent="0.25">
      <c r="A74" s="5">
        <v>70</v>
      </c>
      <c r="B74" s="9" t="s">
        <v>367</v>
      </c>
      <c r="C74" s="5" t="s">
        <v>368</v>
      </c>
      <c r="D74" s="9" t="s">
        <v>369</v>
      </c>
      <c r="E74" s="5" t="s">
        <v>50</v>
      </c>
      <c r="F74" s="5" t="s">
        <v>370</v>
      </c>
      <c r="G74" s="9" t="s">
        <v>51</v>
      </c>
      <c r="H74" s="9" t="s">
        <v>39</v>
      </c>
      <c r="I74" s="5" t="s">
        <v>40</v>
      </c>
      <c r="J74" s="5" t="s">
        <v>52</v>
      </c>
    </row>
    <row r="75" spans="1:10" x14ac:dyDescent="0.25">
      <c r="A75" s="5">
        <v>71</v>
      </c>
      <c r="B75" s="9" t="s">
        <v>371</v>
      </c>
      <c r="C75" s="5" t="s">
        <v>372</v>
      </c>
      <c r="D75" s="9" t="s">
        <v>373</v>
      </c>
      <c r="E75" s="5">
        <v>51</v>
      </c>
      <c r="F75" s="5" t="s">
        <v>57</v>
      </c>
      <c r="G75" s="9" t="s">
        <v>374</v>
      </c>
      <c r="H75" s="9" t="s">
        <v>39</v>
      </c>
      <c r="I75" s="5" t="s">
        <v>40</v>
      </c>
      <c r="J75" s="5" t="s">
        <v>52</v>
      </c>
    </row>
    <row r="76" spans="1:10" x14ac:dyDescent="0.25">
      <c r="A76" s="5">
        <v>72</v>
      </c>
      <c r="B76" s="9" t="s">
        <v>375</v>
      </c>
      <c r="C76" s="5" t="s">
        <v>376</v>
      </c>
      <c r="D76" s="9" t="s">
        <v>377</v>
      </c>
      <c r="E76" s="5">
        <v>1035</v>
      </c>
      <c r="F76" s="5" t="s">
        <v>378</v>
      </c>
      <c r="G76" s="9" t="s">
        <v>379</v>
      </c>
      <c r="H76" s="9" t="s">
        <v>39</v>
      </c>
      <c r="I76" s="5" t="s">
        <v>40</v>
      </c>
      <c r="J76" s="5" t="s">
        <v>52</v>
      </c>
    </row>
    <row r="77" spans="1:10" x14ac:dyDescent="0.25">
      <c r="A77" s="5">
        <v>73</v>
      </c>
      <c r="B77" s="9" t="s">
        <v>381</v>
      </c>
      <c r="C77" s="5" t="s">
        <v>382</v>
      </c>
      <c r="D77" s="9" t="s">
        <v>383</v>
      </c>
      <c r="E77" s="5">
        <v>65</v>
      </c>
      <c r="F77" s="5" t="s">
        <v>57</v>
      </c>
      <c r="G77" s="9" t="s">
        <v>345</v>
      </c>
      <c r="H77" s="9" t="s">
        <v>39</v>
      </c>
      <c r="I77" s="5" t="s">
        <v>40</v>
      </c>
      <c r="J77" s="5" t="s">
        <v>52</v>
      </c>
    </row>
    <row r="78" spans="1:10" x14ac:dyDescent="0.25">
      <c r="A78" s="5">
        <v>74</v>
      </c>
      <c r="B78" s="9" t="s">
        <v>384</v>
      </c>
      <c r="C78" s="5" t="s">
        <v>385</v>
      </c>
      <c r="D78" s="9" t="s">
        <v>362</v>
      </c>
      <c r="E78" s="5" t="s">
        <v>50</v>
      </c>
      <c r="F78" s="5" t="s">
        <v>386</v>
      </c>
      <c r="G78" s="9" t="s">
        <v>387</v>
      </c>
      <c r="H78" s="9" t="s">
        <v>39</v>
      </c>
      <c r="I78" s="5" t="s">
        <v>40</v>
      </c>
      <c r="J78" s="5" t="s">
        <v>52</v>
      </c>
    </row>
    <row r="79" spans="1:10" x14ac:dyDescent="0.25">
      <c r="A79" s="5">
        <v>75</v>
      </c>
      <c r="B79" s="9" t="s">
        <v>388</v>
      </c>
      <c r="C79" s="5" t="s">
        <v>389</v>
      </c>
      <c r="D79" s="9" t="s">
        <v>390</v>
      </c>
      <c r="E79" s="5">
        <v>221</v>
      </c>
      <c r="F79" s="5" t="s">
        <v>391</v>
      </c>
      <c r="G79" s="9" t="s">
        <v>69</v>
      </c>
      <c r="H79" s="9" t="s">
        <v>39</v>
      </c>
      <c r="I79" s="5" t="s">
        <v>40</v>
      </c>
      <c r="J79" s="5" t="s">
        <v>70</v>
      </c>
    </row>
    <row r="80" spans="1:10" x14ac:dyDescent="0.25">
      <c r="A80" s="5">
        <v>76</v>
      </c>
      <c r="B80" s="9" t="s">
        <v>392</v>
      </c>
      <c r="C80" s="5" t="s">
        <v>393</v>
      </c>
      <c r="D80" s="9" t="s">
        <v>380</v>
      </c>
      <c r="E80" s="5">
        <v>5</v>
      </c>
      <c r="F80" s="5" t="s">
        <v>57</v>
      </c>
      <c r="G80" s="9" t="s">
        <v>93</v>
      </c>
      <c r="H80" s="9" t="s">
        <v>39</v>
      </c>
      <c r="I80" s="5" t="s">
        <v>40</v>
      </c>
      <c r="J80" s="5" t="s">
        <v>52</v>
      </c>
    </row>
    <row r="81" spans="1:10" x14ac:dyDescent="0.25">
      <c r="A81" s="5">
        <v>77</v>
      </c>
      <c r="B81" s="9" t="s">
        <v>396</v>
      </c>
      <c r="C81" s="5" t="s">
        <v>397</v>
      </c>
      <c r="D81" s="9" t="s">
        <v>398</v>
      </c>
      <c r="E81" s="5" t="s">
        <v>50</v>
      </c>
      <c r="F81" s="5" t="s">
        <v>399</v>
      </c>
      <c r="G81" s="9" t="s">
        <v>400</v>
      </c>
      <c r="H81" s="9" t="s">
        <v>39</v>
      </c>
      <c r="I81" s="5" t="s">
        <v>40</v>
      </c>
      <c r="J81" s="5" t="s">
        <v>70</v>
      </c>
    </row>
    <row r="82" spans="1:10" x14ac:dyDescent="0.25">
      <c r="A82" s="5">
        <v>78</v>
      </c>
      <c r="B82" s="9" t="s">
        <v>401</v>
      </c>
      <c r="C82" s="5" t="s">
        <v>402</v>
      </c>
      <c r="D82" s="9" t="s">
        <v>403</v>
      </c>
      <c r="E82" s="5">
        <v>21</v>
      </c>
      <c r="F82" s="5" t="s">
        <v>404</v>
      </c>
      <c r="G82" s="9" t="s">
        <v>405</v>
      </c>
      <c r="H82" s="9" t="s">
        <v>39</v>
      </c>
      <c r="I82" s="5" t="s">
        <v>40</v>
      </c>
      <c r="J82" s="5" t="s">
        <v>52</v>
      </c>
    </row>
    <row r="83" spans="1:10" x14ac:dyDescent="0.25">
      <c r="A83" s="5">
        <v>79</v>
      </c>
      <c r="B83" s="9" t="s">
        <v>406</v>
      </c>
      <c r="C83" s="5" t="s">
        <v>407</v>
      </c>
      <c r="D83" s="9" t="s">
        <v>380</v>
      </c>
      <c r="E83" s="5">
        <v>18</v>
      </c>
      <c r="F83" s="5" t="s">
        <v>408</v>
      </c>
      <c r="G83" s="9" t="s">
        <v>93</v>
      </c>
      <c r="H83" s="9" t="s">
        <v>39</v>
      </c>
      <c r="I83" s="5" t="s">
        <v>40</v>
      </c>
      <c r="J83" s="5" t="s">
        <v>52</v>
      </c>
    </row>
    <row r="84" spans="1:10" x14ac:dyDescent="0.25">
      <c r="A84" s="5">
        <v>80</v>
      </c>
      <c r="B84" s="9" t="s">
        <v>409</v>
      </c>
      <c r="C84" s="5" t="s">
        <v>410</v>
      </c>
      <c r="D84" s="9" t="s">
        <v>139</v>
      </c>
      <c r="E84" s="5" t="s">
        <v>50</v>
      </c>
      <c r="F84" s="5" t="s">
        <v>411</v>
      </c>
      <c r="G84" s="9" t="s">
        <v>412</v>
      </c>
      <c r="H84" s="9" t="s">
        <v>39</v>
      </c>
      <c r="I84" s="5" t="s">
        <v>40</v>
      </c>
      <c r="J84" s="5" t="s">
        <v>52</v>
      </c>
    </row>
    <row r="85" spans="1:10" x14ac:dyDescent="0.25">
      <c r="A85" s="5">
        <v>81</v>
      </c>
      <c r="B85" s="9" t="s">
        <v>413</v>
      </c>
      <c r="C85" s="5" t="s">
        <v>414</v>
      </c>
      <c r="D85" s="9" t="s">
        <v>415</v>
      </c>
      <c r="E85" s="5">
        <v>20</v>
      </c>
      <c r="F85" s="5" t="s">
        <v>57</v>
      </c>
      <c r="G85" s="9" t="s">
        <v>416</v>
      </c>
      <c r="H85" s="9" t="s">
        <v>39</v>
      </c>
      <c r="I85" s="5" t="s">
        <v>40</v>
      </c>
      <c r="J85" s="5" t="s">
        <v>52</v>
      </c>
    </row>
    <row r="86" spans="1:10" x14ac:dyDescent="0.25">
      <c r="A86" s="5">
        <v>82</v>
      </c>
      <c r="B86" s="9" t="s">
        <v>417</v>
      </c>
      <c r="C86" s="5" t="s">
        <v>418</v>
      </c>
      <c r="D86" s="9" t="s">
        <v>419</v>
      </c>
      <c r="E86" s="5">
        <v>6</v>
      </c>
      <c r="F86" s="5" t="s">
        <v>53</v>
      </c>
      <c r="G86" s="9" t="s">
        <v>344</v>
      </c>
      <c r="H86" s="9" t="s">
        <v>39</v>
      </c>
      <c r="I86" s="5" t="s">
        <v>40</v>
      </c>
      <c r="J86" s="5" t="s">
        <v>52</v>
      </c>
    </row>
    <row r="87" spans="1:10" x14ac:dyDescent="0.25">
      <c r="A87" s="5">
        <v>83</v>
      </c>
      <c r="B87" s="9" t="s">
        <v>422</v>
      </c>
      <c r="C87" s="5" t="s">
        <v>423</v>
      </c>
      <c r="D87" s="9" t="s">
        <v>362</v>
      </c>
      <c r="E87" s="5" t="s">
        <v>50</v>
      </c>
      <c r="F87" s="5" t="s">
        <v>424</v>
      </c>
      <c r="G87" s="9" t="s">
        <v>420</v>
      </c>
      <c r="H87" s="9" t="s">
        <v>39</v>
      </c>
      <c r="I87" s="5" t="s">
        <v>40</v>
      </c>
      <c r="J87" s="5" t="s">
        <v>52</v>
      </c>
    </row>
    <row r="88" spans="1:10" x14ac:dyDescent="0.25">
      <c r="A88" s="5">
        <v>84</v>
      </c>
      <c r="B88" s="9" t="s">
        <v>425</v>
      </c>
      <c r="C88" s="5" t="s">
        <v>426</v>
      </c>
      <c r="D88" s="9" t="s">
        <v>427</v>
      </c>
      <c r="E88" s="5">
        <v>141</v>
      </c>
      <c r="F88" s="5" t="s">
        <v>54</v>
      </c>
      <c r="G88" s="9" t="s">
        <v>361</v>
      </c>
      <c r="H88" s="9" t="s">
        <v>39</v>
      </c>
      <c r="I88" s="5" t="s">
        <v>40</v>
      </c>
      <c r="J88" s="5" t="s">
        <v>61</v>
      </c>
    </row>
    <row r="89" spans="1:10" x14ac:dyDescent="0.25">
      <c r="A89" s="5">
        <v>85</v>
      </c>
      <c r="B89" s="9" t="s">
        <v>428</v>
      </c>
      <c r="C89" s="5" t="s">
        <v>429</v>
      </c>
      <c r="D89" s="9" t="s">
        <v>394</v>
      </c>
      <c r="E89" s="5">
        <v>8</v>
      </c>
      <c r="F89" s="5" t="s">
        <v>57</v>
      </c>
      <c r="G89" s="9" t="s">
        <v>72</v>
      </c>
      <c r="H89" s="9" t="s">
        <v>39</v>
      </c>
      <c r="I89" s="5" t="s">
        <v>40</v>
      </c>
      <c r="J89" s="5" t="s">
        <v>52</v>
      </c>
    </row>
    <row r="90" spans="1:10" x14ac:dyDescent="0.25">
      <c r="A90" s="5">
        <v>86</v>
      </c>
      <c r="B90" s="9" t="s">
        <v>430</v>
      </c>
      <c r="C90" s="5" t="s">
        <v>431</v>
      </c>
      <c r="D90" s="9" t="s">
        <v>432</v>
      </c>
      <c r="E90" s="5" t="s">
        <v>50</v>
      </c>
      <c r="F90" s="5" t="s">
        <v>433</v>
      </c>
      <c r="G90" s="9" t="s">
        <v>300</v>
      </c>
      <c r="H90" s="9" t="s">
        <v>39</v>
      </c>
      <c r="I90" s="5" t="s">
        <v>40</v>
      </c>
      <c r="J90" s="5" t="s">
        <v>52</v>
      </c>
    </row>
    <row r="91" spans="1:10" x14ac:dyDescent="0.25">
      <c r="A91" s="5">
        <v>87</v>
      </c>
      <c r="B91" s="9" t="s">
        <v>434</v>
      </c>
      <c r="C91" s="5" t="s">
        <v>435</v>
      </c>
      <c r="D91" s="9" t="s">
        <v>436</v>
      </c>
      <c r="E91" s="5" t="s">
        <v>50</v>
      </c>
      <c r="F91" s="5" t="s">
        <v>54</v>
      </c>
      <c r="G91" s="9" t="s">
        <v>437</v>
      </c>
      <c r="H91" s="9" t="s">
        <v>39</v>
      </c>
      <c r="I91" s="5" t="s">
        <v>40</v>
      </c>
      <c r="J91" s="5" t="s">
        <v>52</v>
      </c>
    </row>
    <row r="92" spans="1:10" x14ac:dyDescent="0.25">
      <c r="A92" s="5">
        <v>88</v>
      </c>
      <c r="B92" s="9" t="s">
        <v>438</v>
      </c>
      <c r="C92" s="5" t="s">
        <v>439</v>
      </c>
      <c r="D92" s="9" t="s">
        <v>440</v>
      </c>
      <c r="E92" s="5">
        <v>2809</v>
      </c>
      <c r="F92" s="5" t="s">
        <v>57</v>
      </c>
      <c r="G92" s="9" t="s">
        <v>361</v>
      </c>
      <c r="H92" s="9" t="s">
        <v>39</v>
      </c>
      <c r="I92" s="5" t="s">
        <v>40</v>
      </c>
      <c r="J92" s="5" t="s">
        <v>61</v>
      </c>
    </row>
    <row r="93" spans="1:10" x14ac:dyDescent="0.25">
      <c r="A93" s="5">
        <v>89</v>
      </c>
      <c r="B93" s="9" t="s">
        <v>441</v>
      </c>
      <c r="C93" s="5" t="s">
        <v>442</v>
      </c>
      <c r="D93" s="9" t="s">
        <v>443</v>
      </c>
      <c r="E93" s="5" t="s">
        <v>50</v>
      </c>
      <c r="F93" s="5" t="s">
        <v>444</v>
      </c>
      <c r="G93" s="9" t="s">
        <v>173</v>
      </c>
      <c r="H93" s="9" t="s">
        <v>39</v>
      </c>
      <c r="I93" s="5" t="s">
        <v>40</v>
      </c>
      <c r="J93" s="5" t="s">
        <v>52</v>
      </c>
    </row>
    <row r="94" spans="1:10" x14ac:dyDescent="0.25">
      <c r="A94" s="5">
        <v>90</v>
      </c>
      <c r="B94" s="9" t="s">
        <v>445</v>
      </c>
      <c r="C94" s="5" t="s">
        <v>446</v>
      </c>
      <c r="D94" s="9" t="s">
        <v>447</v>
      </c>
      <c r="E94" s="5">
        <v>0</v>
      </c>
      <c r="F94" s="5" t="s">
        <v>448</v>
      </c>
      <c r="G94" s="9" t="s">
        <v>82</v>
      </c>
      <c r="H94" s="9" t="s">
        <v>39</v>
      </c>
      <c r="I94" s="5" t="s">
        <v>40</v>
      </c>
      <c r="J94" s="5" t="s">
        <v>52</v>
      </c>
    </row>
    <row r="95" spans="1:10" x14ac:dyDescent="0.25">
      <c r="A95" s="5">
        <v>91</v>
      </c>
      <c r="B95" s="9" t="s">
        <v>449</v>
      </c>
      <c r="C95" s="5" t="s">
        <v>450</v>
      </c>
      <c r="D95" s="9" t="s">
        <v>451</v>
      </c>
      <c r="E95" s="5" t="s">
        <v>50</v>
      </c>
      <c r="F95" s="5" t="s">
        <v>95</v>
      </c>
      <c r="G95" s="9" t="s">
        <v>420</v>
      </c>
      <c r="H95" s="9" t="s">
        <v>39</v>
      </c>
      <c r="I95" s="5" t="s">
        <v>40</v>
      </c>
      <c r="J95" s="5" t="s">
        <v>52</v>
      </c>
    </row>
    <row r="96" spans="1:10" x14ac:dyDescent="0.25">
      <c r="A96" s="5">
        <v>92</v>
      </c>
      <c r="B96" s="9" t="s">
        <v>452</v>
      </c>
      <c r="C96" s="5" t="s">
        <v>453</v>
      </c>
      <c r="D96" s="9" t="s">
        <v>454</v>
      </c>
      <c r="E96" s="5">
        <v>230</v>
      </c>
      <c r="F96" s="5" t="s">
        <v>250</v>
      </c>
      <c r="G96" s="9" t="s">
        <v>178</v>
      </c>
      <c r="H96" s="9" t="s">
        <v>39</v>
      </c>
      <c r="I96" s="5" t="s">
        <v>40</v>
      </c>
      <c r="J96" s="5" t="s">
        <v>61</v>
      </c>
    </row>
    <row r="97" spans="1:10" x14ac:dyDescent="0.25">
      <c r="A97" s="5">
        <v>93</v>
      </c>
      <c r="B97" s="9" t="s">
        <v>455</v>
      </c>
      <c r="C97" s="5" t="s">
        <v>456</v>
      </c>
      <c r="D97" s="9" t="s">
        <v>457</v>
      </c>
      <c r="E97" s="5">
        <v>18</v>
      </c>
      <c r="F97" s="5" t="s">
        <v>458</v>
      </c>
      <c r="G97" s="9" t="s">
        <v>379</v>
      </c>
      <c r="H97" s="9" t="s">
        <v>39</v>
      </c>
      <c r="I97" s="5" t="s">
        <v>40</v>
      </c>
      <c r="J97" s="5" t="s">
        <v>52</v>
      </c>
    </row>
    <row r="98" spans="1:10" x14ac:dyDescent="0.25">
      <c r="A98" s="5">
        <v>94</v>
      </c>
      <c r="B98" s="9" t="s">
        <v>459</v>
      </c>
      <c r="C98" s="5" t="s">
        <v>460</v>
      </c>
      <c r="D98" s="9" t="s">
        <v>461</v>
      </c>
      <c r="E98" s="5">
        <v>54</v>
      </c>
      <c r="F98" s="5" t="s">
        <v>53</v>
      </c>
      <c r="G98" s="9" t="s">
        <v>72</v>
      </c>
      <c r="H98" s="9" t="s">
        <v>39</v>
      </c>
      <c r="I98" s="5" t="s">
        <v>40</v>
      </c>
      <c r="J98" s="5" t="s">
        <v>61</v>
      </c>
    </row>
    <row r="99" spans="1:10" x14ac:dyDescent="0.25">
      <c r="A99" s="5">
        <v>95</v>
      </c>
      <c r="B99" s="9" t="s">
        <v>462</v>
      </c>
      <c r="C99" s="5" t="s">
        <v>463</v>
      </c>
      <c r="D99" s="9" t="s">
        <v>464</v>
      </c>
      <c r="E99" s="5">
        <v>50</v>
      </c>
      <c r="F99" s="5" t="s">
        <v>92</v>
      </c>
      <c r="G99" s="9" t="s">
        <v>72</v>
      </c>
      <c r="H99" s="9" t="s">
        <v>39</v>
      </c>
      <c r="I99" s="5" t="s">
        <v>40</v>
      </c>
      <c r="J99" s="5" t="s">
        <v>61</v>
      </c>
    </row>
    <row r="100" spans="1:10" x14ac:dyDescent="0.25">
      <c r="A100" s="5">
        <v>96</v>
      </c>
      <c r="B100" s="9" t="s">
        <v>465</v>
      </c>
      <c r="C100" s="5" t="s">
        <v>466</v>
      </c>
      <c r="D100" s="9" t="s">
        <v>467</v>
      </c>
      <c r="E100" s="5" t="s">
        <v>57</v>
      </c>
      <c r="F100" s="5" t="s">
        <v>468</v>
      </c>
      <c r="G100" s="9" t="s">
        <v>469</v>
      </c>
      <c r="H100" s="9" t="s">
        <v>39</v>
      </c>
      <c r="I100" s="5" t="s">
        <v>40</v>
      </c>
      <c r="J100" s="5" t="s">
        <v>52</v>
      </c>
    </row>
    <row r="101" spans="1:10" x14ac:dyDescent="0.25">
      <c r="A101" s="5">
        <v>97</v>
      </c>
      <c r="B101" s="9" t="s">
        <v>470</v>
      </c>
      <c r="C101" s="5" t="s">
        <v>471</v>
      </c>
      <c r="D101" s="9" t="s">
        <v>472</v>
      </c>
      <c r="E101" s="5" t="s">
        <v>57</v>
      </c>
      <c r="F101" s="5" t="s">
        <v>473</v>
      </c>
      <c r="G101" s="9" t="s">
        <v>474</v>
      </c>
      <c r="H101" s="9" t="s">
        <v>39</v>
      </c>
      <c r="I101" s="5" t="s">
        <v>40</v>
      </c>
      <c r="J101" s="5" t="s">
        <v>52</v>
      </c>
    </row>
    <row r="102" spans="1:10" x14ac:dyDescent="0.25">
      <c r="A102" s="5">
        <v>98</v>
      </c>
      <c r="B102" s="9" t="s">
        <v>475</v>
      </c>
      <c r="C102" s="5" t="s">
        <v>476</v>
      </c>
      <c r="D102" s="9" t="s">
        <v>477</v>
      </c>
      <c r="E102" s="5" t="s">
        <v>50</v>
      </c>
      <c r="F102" s="5" t="s">
        <v>478</v>
      </c>
      <c r="G102" s="9" t="s">
        <v>93</v>
      </c>
      <c r="H102" s="9" t="s">
        <v>39</v>
      </c>
      <c r="I102" s="5" t="s">
        <v>40</v>
      </c>
      <c r="J102" s="5" t="s">
        <v>52</v>
      </c>
    </row>
    <row r="103" spans="1:10" x14ac:dyDescent="0.25">
      <c r="A103" s="5">
        <v>99</v>
      </c>
      <c r="B103" s="9" t="s">
        <v>480</v>
      </c>
      <c r="C103" s="5" t="s">
        <v>481</v>
      </c>
      <c r="D103" s="9" t="s">
        <v>482</v>
      </c>
      <c r="E103" s="5">
        <v>5</v>
      </c>
      <c r="F103" s="5" t="s">
        <v>57</v>
      </c>
      <c r="G103" s="9" t="s">
        <v>483</v>
      </c>
      <c r="H103" s="9" t="s">
        <v>39</v>
      </c>
      <c r="I103" s="5" t="s">
        <v>40</v>
      </c>
      <c r="J103" s="5" t="s">
        <v>70</v>
      </c>
    </row>
    <row r="104" spans="1:10" x14ac:dyDescent="0.25">
      <c r="A104" s="5">
        <v>100</v>
      </c>
      <c r="B104" s="9" t="s">
        <v>484</v>
      </c>
      <c r="C104" s="5" t="s">
        <v>485</v>
      </c>
      <c r="D104" s="9" t="s">
        <v>486</v>
      </c>
      <c r="E104" s="5">
        <v>79</v>
      </c>
      <c r="F104" s="5" t="s">
        <v>83</v>
      </c>
      <c r="G104" s="9" t="s">
        <v>81</v>
      </c>
      <c r="H104" s="9" t="s">
        <v>39</v>
      </c>
      <c r="I104" s="5" t="s">
        <v>40</v>
      </c>
      <c r="J104" s="5" t="s">
        <v>61</v>
      </c>
    </row>
    <row r="105" spans="1:10" x14ac:dyDescent="0.25">
      <c r="A105" s="5">
        <v>101</v>
      </c>
      <c r="B105" s="9" t="s">
        <v>487</v>
      </c>
      <c r="C105" s="5" t="s">
        <v>488</v>
      </c>
      <c r="D105" s="9" t="s">
        <v>489</v>
      </c>
      <c r="E105" s="5">
        <v>126</v>
      </c>
      <c r="F105" s="5" t="s">
        <v>57</v>
      </c>
      <c r="G105" s="9" t="s">
        <v>93</v>
      </c>
      <c r="H105" s="9" t="s">
        <v>39</v>
      </c>
      <c r="I105" s="5" t="s">
        <v>40</v>
      </c>
      <c r="J105" s="5" t="s">
        <v>52</v>
      </c>
    </row>
    <row r="106" spans="1:10" x14ac:dyDescent="0.25">
      <c r="A106" s="5">
        <v>102</v>
      </c>
      <c r="B106" s="9" t="s">
        <v>490</v>
      </c>
      <c r="C106" s="5" t="s">
        <v>491</v>
      </c>
      <c r="D106" s="9" t="s">
        <v>492</v>
      </c>
      <c r="E106" s="5">
        <v>4</v>
      </c>
      <c r="F106" s="5" t="s">
        <v>57</v>
      </c>
      <c r="G106" s="9" t="s">
        <v>72</v>
      </c>
      <c r="H106" s="9" t="s">
        <v>39</v>
      </c>
      <c r="I106" s="5" t="s">
        <v>40</v>
      </c>
      <c r="J106" s="5" t="s">
        <v>61</v>
      </c>
    </row>
    <row r="107" spans="1:10" x14ac:dyDescent="0.25">
      <c r="A107" s="5">
        <v>103</v>
      </c>
      <c r="B107" s="9" t="s">
        <v>493</v>
      </c>
      <c r="C107" s="5" t="s">
        <v>494</v>
      </c>
      <c r="D107" s="9" t="s">
        <v>479</v>
      </c>
      <c r="E107" s="5">
        <v>1348</v>
      </c>
      <c r="F107" s="5" t="s">
        <v>83</v>
      </c>
      <c r="G107" s="9" t="s">
        <v>72</v>
      </c>
      <c r="H107" s="9" t="s">
        <v>39</v>
      </c>
      <c r="I107" s="5" t="s">
        <v>40</v>
      </c>
      <c r="J107" s="5" t="s">
        <v>61</v>
      </c>
    </row>
    <row r="108" spans="1:10" x14ac:dyDescent="0.25">
      <c r="A108" s="5">
        <v>104</v>
      </c>
      <c r="B108" s="9" t="s">
        <v>495</v>
      </c>
      <c r="C108" s="5" t="s">
        <v>496</v>
      </c>
      <c r="D108" s="9" t="s">
        <v>497</v>
      </c>
      <c r="E108" s="5" t="s">
        <v>50</v>
      </c>
      <c r="F108" s="5" t="s">
        <v>498</v>
      </c>
      <c r="G108" s="9" t="s">
        <v>361</v>
      </c>
      <c r="H108" s="9" t="s">
        <v>39</v>
      </c>
      <c r="I108" s="5" t="s">
        <v>40</v>
      </c>
      <c r="J108" s="5" t="s">
        <v>61</v>
      </c>
    </row>
    <row r="109" spans="1:10" x14ac:dyDescent="0.25">
      <c r="A109" s="5">
        <v>105</v>
      </c>
      <c r="B109" s="9" t="s">
        <v>499</v>
      </c>
      <c r="C109" s="5" t="s">
        <v>500</v>
      </c>
      <c r="D109" s="9" t="s">
        <v>501</v>
      </c>
      <c r="E109" s="5" t="s">
        <v>63</v>
      </c>
      <c r="F109" s="5" t="s">
        <v>502</v>
      </c>
      <c r="G109" s="9" t="s">
        <v>395</v>
      </c>
      <c r="H109" s="9" t="s">
        <v>842</v>
      </c>
      <c r="I109" s="5" t="s">
        <v>842</v>
      </c>
      <c r="J109" s="5" t="s">
        <v>842</v>
      </c>
    </row>
    <row r="110" spans="1:10" x14ac:dyDescent="0.25">
      <c r="A110" s="5">
        <v>106</v>
      </c>
      <c r="B110" s="9" t="s">
        <v>503</v>
      </c>
      <c r="C110" s="5" t="s">
        <v>504</v>
      </c>
      <c r="D110" s="9" t="s">
        <v>505</v>
      </c>
      <c r="E110" s="5" t="s">
        <v>50</v>
      </c>
      <c r="F110" s="5" t="s">
        <v>506</v>
      </c>
      <c r="G110" s="9" t="s">
        <v>72</v>
      </c>
      <c r="H110" s="9" t="s">
        <v>39</v>
      </c>
      <c r="I110" s="5" t="s">
        <v>40</v>
      </c>
      <c r="J110" s="5" t="s">
        <v>61</v>
      </c>
    </row>
    <row r="111" spans="1:10" x14ac:dyDescent="0.25">
      <c r="A111" s="5">
        <v>107</v>
      </c>
      <c r="B111" s="9" t="s">
        <v>507</v>
      </c>
      <c r="C111" s="5" t="s">
        <v>508</v>
      </c>
      <c r="D111" s="9" t="s">
        <v>509</v>
      </c>
      <c r="E111" s="5">
        <v>862</v>
      </c>
      <c r="F111" s="5" t="s">
        <v>94</v>
      </c>
      <c r="G111" s="9" t="s">
        <v>510</v>
      </c>
      <c r="H111" s="9" t="s">
        <v>39</v>
      </c>
      <c r="I111" s="5" t="s">
        <v>40</v>
      </c>
      <c r="J111" s="5" t="s">
        <v>52</v>
      </c>
    </row>
    <row r="112" spans="1:10" x14ac:dyDescent="0.25">
      <c r="A112" s="5">
        <v>108</v>
      </c>
      <c r="B112" s="9" t="s">
        <v>511</v>
      </c>
      <c r="C112" s="5" t="s">
        <v>512</v>
      </c>
      <c r="D112" s="9" t="s">
        <v>513</v>
      </c>
      <c r="E112" s="5" t="s">
        <v>50</v>
      </c>
      <c r="F112" s="5" t="s">
        <v>514</v>
      </c>
      <c r="G112" s="9" t="s">
        <v>361</v>
      </c>
      <c r="H112" s="9" t="s">
        <v>39</v>
      </c>
      <c r="I112" s="5" t="s">
        <v>40</v>
      </c>
      <c r="J112" s="5" t="s">
        <v>61</v>
      </c>
    </row>
    <row r="113" spans="1:10" x14ac:dyDescent="0.25">
      <c r="A113" s="5">
        <v>109</v>
      </c>
      <c r="B113" s="9" t="s">
        <v>515</v>
      </c>
      <c r="C113" s="5" t="s">
        <v>516</v>
      </c>
      <c r="D113" s="9" t="s">
        <v>517</v>
      </c>
      <c r="E113" s="5">
        <v>0</v>
      </c>
      <c r="F113" s="5" t="s">
        <v>518</v>
      </c>
      <c r="G113" s="9" t="s">
        <v>412</v>
      </c>
      <c r="H113" s="9" t="s">
        <v>39</v>
      </c>
      <c r="I113" s="5" t="s">
        <v>40</v>
      </c>
      <c r="J113" s="5" t="s">
        <v>52</v>
      </c>
    </row>
    <row r="114" spans="1:10" x14ac:dyDescent="0.25">
      <c r="A114" s="5">
        <v>110</v>
      </c>
      <c r="B114" s="9" t="s">
        <v>519</v>
      </c>
      <c r="C114" s="5" t="s">
        <v>520</v>
      </c>
      <c r="D114" s="9" t="s">
        <v>489</v>
      </c>
      <c r="E114" s="5">
        <v>61</v>
      </c>
      <c r="F114" s="5" t="s">
        <v>57</v>
      </c>
      <c r="G114" s="9" t="s">
        <v>93</v>
      </c>
      <c r="H114" s="9" t="s">
        <v>39</v>
      </c>
      <c r="I114" s="5" t="s">
        <v>40</v>
      </c>
      <c r="J114" s="5" t="s">
        <v>52</v>
      </c>
    </row>
    <row r="115" spans="1:10" x14ac:dyDescent="0.25">
      <c r="A115" s="5">
        <v>111</v>
      </c>
      <c r="B115" s="9" t="s">
        <v>521</v>
      </c>
      <c r="C115" s="5" t="s">
        <v>522</v>
      </c>
      <c r="D115" s="9" t="s">
        <v>523</v>
      </c>
      <c r="E115" s="5">
        <v>280</v>
      </c>
      <c r="F115" s="5" t="s">
        <v>524</v>
      </c>
      <c r="G115" s="9" t="s">
        <v>483</v>
      </c>
      <c r="H115" s="9" t="s">
        <v>39</v>
      </c>
      <c r="I115" s="5" t="s">
        <v>40</v>
      </c>
      <c r="J115" s="5" t="s">
        <v>70</v>
      </c>
    </row>
    <row r="116" spans="1:10" x14ac:dyDescent="0.25">
      <c r="A116" s="5">
        <v>112</v>
      </c>
      <c r="B116" s="9" t="s">
        <v>525</v>
      </c>
      <c r="C116" s="5" t="s">
        <v>526</v>
      </c>
      <c r="D116" s="9" t="s">
        <v>447</v>
      </c>
      <c r="E116" s="5">
        <v>99999</v>
      </c>
      <c r="F116" s="5" t="s">
        <v>527</v>
      </c>
      <c r="G116" s="9" t="s">
        <v>82</v>
      </c>
      <c r="H116" s="9" t="s">
        <v>39</v>
      </c>
      <c r="I116" s="5" t="s">
        <v>40</v>
      </c>
      <c r="J116" s="5" t="s">
        <v>52</v>
      </c>
    </row>
    <row r="117" spans="1:10" x14ac:dyDescent="0.25">
      <c r="A117" s="5">
        <v>113</v>
      </c>
      <c r="B117" s="9" t="s">
        <v>528</v>
      </c>
      <c r="C117" s="5" t="s">
        <v>529</v>
      </c>
      <c r="D117" s="9" t="s">
        <v>157</v>
      </c>
      <c r="E117" s="5" t="s">
        <v>57</v>
      </c>
      <c r="F117" s="5" t="s">
        <v>530</v>
      </c>
      <c r="G117" s="9" t="s">
        <v>531</v>
      </c>
      <c r="H117" s="9" t="s">
        <v>39</v>
      </c>
      <c r="I117" s="5" t="s">
        <v>40</v>
      </c>
      <c r="J117" s="5" t="s">
        <v>52</v>
      </c>
    </row>
    <row r="118" spans="1:10" x14ac:dyDescent="0.25">
      <c r="A118" s="5">
        <v>114</v>
      </c>
      <c r="B118" s="9" t="s">
        <v>532</v>
      </c>
      <c r="C118" s="5" t="s">
        <v>533</v>
      </c>
      <c r="D118" s="9" t="s">
        <v>534</v>
      </c>
      <c r="E118" s="5" t="s">
        <v>57</v>
      </c>
      <c r="F118" s="5" t="s">
        <v>535</v>
      </c>
      <c r="G118" s="9" t="s">
        <v>59</v>
      </c>
      <c r="H118" s="9" t="s">
        <v>39</v>
      </c>
      <c r="I118" s="5" t="s">
        <v>40</v>
      </c>
      <c r="J118" s="5" t="s">
        <v>52</v>
      </c>
    </row>
    <row r="119" spans="1:10" x14ac:dyDescent="0.25">
      <c r="A119" s="5">
        <v>115</v>
      </c>
      <c r="B119" s="9" t="s">
        <v>536</v>
      </c>
      <c r="C119" s="5" t="s">
        <v>537</v>
      </c>
      <c r="D119" s="9" t="s">
        <v>538</v>
      </c>
      <c r="E119" s="5">
        <v>18</v>
      </c>
      <c r="F119" s="5" t="s">
        <v>539</v>
      </c>
      <c r="G119" s="9" t="s">
        <v>71</v>
      </c>
      <c r="H119" s="9" t="s">
        <v>39</v>
      </c>
      <c r="I119" s="5" t="s">
        <v>40</v>
      </c>
      <c r="J119" s="5" t="s">
        <v>70</v>
      </c>
    </row>
    <row r="120" spans="1:10" x14ac:dyDescent="0.25">
      <c r="A120" s="5">
        <v>116</v>
      </c>
      <c r="B120" s="9" t="s">
        <v>540</v>
      </c>
      <c r="C120" s="5" t="s">
        <v>541</v>
      </c>
      <c r="D120" s="9" t="s">
        <v>542</v>
      </c>
      <c r="E120" s="5" t="s">
        <v>50</v>
      </c>
      <c r="F120" s="5" t="s">
        <v>543</v>
      </c>
      <c r="G120" s="9" t="s">
        <v>544</v>
      </c>
      <c r="H120" s="9" t="s">
        <v>39</v>
      </c>
      <c r="I120" s="5" t="s">
        <v>40</v>
      </c>
      <c r="J120" s="5" t="s">
        <v>61</v>
      </c>
    </row>
    <row r="121" spans="1:10" x14ac:dyDescent="0.25">
      <c r="A121" s="5">
        <v>117</v>
      </c>
      <c r="B121" s="9" t="s">
        <v>545</v>
      </c>
      <c r="C121" s="5" t="s">
        <v>546</v>
      </c>
      <c r="D121" s="9" t="s">
        <v>489</v>
      </c>
      <c r="E121" s="5">
        <v>98</v>
      </c>
      <c r="F121" s="5" t="s">
        <v>57</v>
      </c>
      <c r="G121" s="9" t="s">
        <v>93</v>
      </c>
      <c r="H121" s="9" t="s">
        <v>39</v>
      </c>
      <c r="I121" s="5" t="s">
        <v>40</v>
      </c>
      <c r="J121" s="5" t="s">
        <v>52</v>
      </c>
    </row>
    <row r="122" spans="1:10" x14ac:dyDescent="0.25">
      <c r="A122" s="5">
        <v>118</v>
      </c>
      <c r="B122" s="9" t="s">
        <v>547</v>
      </c>
      <c r="C122" s="5" t="s">
        <v>548</v>
      </c>
      <c r="D122" s="9" t="s">
        <v>157</v>
      </c>
      <c r="E122" s="5">
        <v>13</v>
      </c>
      <c r="F122" s="5" t="s">
        <v>57</v>
      </c>
      <c r="G122" s="9" t="s">
        <v>421</v>
      </c>
      <c r="H122" s="9" t="s">
        <v>39</v>
      </c>
      <c r="I122" s="5" t="s">
        <v>40</v>
      </c>
      <c r="J122" s="5" t="s">
        <v>52</v>
      </c>
    </row>
    <row r="123" spans="1:10" x14ac:dyDescent="0.25">
      <c r="A123" s="5">
        <v>119</v>
      </c>
      <c r="B123" s="9" t="s">
        <v>549</v>
      </c>
      <c r="C123" s="5" t="s">
        <v>550</v>
      </c>
      <c r="D123" s="9" t="s">
        <v>551</v>
      </c>
      <c r="E123" s="5">
        <v>951</v>
      </c>
      <c r="F123" s="5" t="s">
        <v>552</v>
      </c>
      <c r="G123" s="9" t="s">
        <v>252</v>
      </c>
      <c r="H123" s="9" t="s">
        <v>39</v>
      </c>
      <c r="I123" s="5" t="s">
        <v>40</v>
      </c>
      <c r="J123" s="5" t="s">
        <v>52</v>
      </c>
    </row>
    <row r="124" spans="1:10" x14ac:dyDescent="0.25">
      <c r="A124" s="5">
        <v>120</v>
      </c>
      <c r="B124" s="9" t="s">
        <v>554</v>
      </c>
      <c r="C124" s="5" t="s">
        <v>555</v>
      </c>
      <c r="D124" s="9" t="s">
        <v>556</v>
      </c>
      <c r="E124" s="5" t="s">
        <v>50</v>
      </c>
      <c r="F124" s="5" t="s">
        <v>557</v>
      </c>
      <c r="G124" s="9" t="s">
        <v>72</v>
      </c>
      <c r="H124" s="9" t="s">
        <v>39</v>
      </c>
      <c r="I124" s="5" t="s">
        <v>40</v>
      </c>
      <c r="J124" s="5" t="s">
        <v>61</v>
      </c>
    </row>
    <row r="125" spans="1:10" x14ac:dyDescent="0.25">
      <c r="A125" s="5">
        <v>121</v>
      </c>
      <c r="B125" s="9" t="s">
        <v>558</v>
      </c>
      <c r="C125" s="5" t="s">
        <v>559</v>
      </c>
      <c r="D125" s="9" t="s">
        <v>560</v>
      </c>
      <c r="E125" s="5">
        <v>126</v>
      </c>
      <c r="F125" s="5" t="s">
        <v>57</v>
      </c>
      <c r="G125" s="9" t="s">
        <v>292</v>
      </c>
      <c r="H125" s="9" t="s">
        <v>39</v>
      </c>
      <c r="I125" s="5" t="s">
        <v>40</v>
      </c>
      <c r="J125" s="5" t="s">
        <v>52</v>
      </c>
    </row>
    <row r="126" spans="1:10" x14ac:dyDescent="0.25">
      <c r="A126" s="5">
        <v>122</v>
      </c>
      <c r="B126" s="9" t="s">
        <v>561</v>
      </c>
      <c r="C126" s="5" t="s">
        <v>562</v>
      </c>
      <c r="D126" s="9" t="s">
        <v>563</v>
      </c>
      <c r="E126" s="5" t="s">
        <v>50</v>
      </c>
      <c r="F126" s="5" t="s">
        <v>564</v>
      </c>
      <c r="G126" s="9" t="s">
        <v>300</v>
      </c>
      <c r="H126" s="9" t="s">
        <v>39</v>
      </c>
      <c r="I126" s="5" t="s">
        <v>40</v>
      </c>
      <c r="J126" s="5" t="s">
        <v>52</v>
      </c>
    </row>
    <row r="127" spans="1:10" x14ac:dyDescent="0.25">
      <c r="A127" s="5">
        <v>123</v>
      </c>
      <c r="B127" s="9" t="s">
        <v>565</v>
      </c>
      <c r="C127" s="5" t="s">
        <v>566</v>
      </c>
      <c r="D127" s="9" t="s">
        <v>253</v>
      </c>
      <c r="E127" s="5">
        <v>100</v>
      </c>
      <c r="F127" s="5" t="s">
        <v>129</v>
      </c>
      <c r="G127" s="9" t="s">
        <v>567</v>
      </c>
      <c r="H127" s="9" t="s">
        <v>39</v>
      </c>
      <c r="I127" s="5" t="s">
        <v>40</v>
      </c>
      <c r="J127" s="5" t="s">
        <v>52</v>
      </c>
    </row>
    <row r="128" spans="1:10" x14ac:dyDescent="0.25">
      <c r="A128" s="5">
        <v>124</v>
      </c>
      <c r="B128" s="9" t="s">
        <v>570</v>
      </c>
      <c r="C128" s="5" t="s">
        <v>571</v>
      </c>
      <c r="D128" s="9" t="s">
        <v>572</v>
      </c>
      <c r="E128" s="5">
        <v>227</v>
      </c>
      <c r="F128" s="5" t="s">
        <v>55</v>
      </c>
      <c r="G128" s="9" t="s">
        <v>162</v>
      </c>
      <c r="H128" s="9" t="s">
        <v>39</v>
      </c>
      <c r="I128" s="5" t="s">
        <v>40</v>
      </c>
      <c r="J128" s="5" t="s">
        <v>70</v>
      </c>
    </row>
    <row r="129" spans="1:10" x14ac:dyDescent="0.25">
      <c r="A129" s="5">
        <v>125</v>
      </c>
      <c r="B129" s="9" t="s">
        <v>573</v>
      </c>
      <c r="C129" s="5" t="s">
        <v>574</v>
      </c>
      <c r="D129" s="9" t="s">
        <v>575</v>
      </c>
      <c r="E129" s="5">
        <v>1</v>
      </c>
      <c r="F129" s="5" t="s">
        <v>576</v>
      </c>
      <c r="G129" s="9" t="s">
        <v>577</v>
      </c>
      <c r="H129" s="9" t="s">
        <v>39</v>
      </c>
      <c r="I129" s="5" t="s">
        <v>40</v>
      </c>
      <c r="J129" s="5" t="s">
        <v>52</v>
      </c>
    </row>
    <row r="130" spans="1:10" x14ac:dyDescent="0.25">
      <c r="A130" s="5">
        <v>126</v>
      </c>
      <c r="B130" s="9" t="s">
        <v>578</v>
      </c>
      <c r="C130" s="5" t="s">
        <v>579</v>
      </c>
      <c r="D130" s="9" t="s">
        <v>569</v>
      </c>
      <c r="E130" s="5">
        <v>20</v>
      </c>
      <c r="F130" s="5" t="s">
        <v>57</v>
      </c>
      <c r="G130" s="9" t="s">
        <v>568</v>
      </c>
      <c r="H130" s="9" t="s">
        <v>39</v>
      </c>
      <c r="I130" s="5" t="s">
        <v>40</v>
      </c>
      <c r="J130" s="5" t="s">
        <v>52</v>
      </c>
    </row>
    <row r="131" spans="1:10" x14ac:dyDescent="0.25">
      <c r="A131" s="5">
        <v>127</v>
      </c>
      <c r="B131" s="9" t="s">
        <v>580</v>
      </c>
      <c r="C131" s="5" t="s">
        <v>581</v>
      </c>
      <c r="D131" s="9" t="s">
        <v>582</v>
      </c>
      <c r="E131" s="5">
        <v>23</v>
      </c>
      <c r="F131" s="5" t="s">
        <v>583</v>
      </c>
      <c r="G131" s="9" t="s">
        <v>584</v>
      </c>
      <c r="H131" s="9" t="s">
        <v>39</v>
      </c>
      <c r="I131" s="5" t="s">
        <v>40</v>
      </c>
      <c r="J131" s="5" t="s">
        <v>52</v>
      </c>
    </row>
    <row r="132" spans="1:10" x14ac:dyDescent="0.25">
      <c r="A132" s="5">
        <v>128</v>
      </c>
      <c r="B132" s="9" t="s">
        <v>589</v>
      </c>
      <c r="C132" s="5" t="s">
        <v>590</v>
      </c>
      <c r="D132" s="9" t="s">
        <v>591</v>
      </c>
      <c r="E132" s="5">
        <v>2</v>
      </c>
      <c r="F132" s="5" t="s">
        <v>592</v>
      </c>
      <c r="G132" s="9" t="s">
        <v>72</v>
      </c>
      <c r="H132" s="9" t="s">
        <v>39</v>
      </c>
      <c r="I132" s="5" t="s">
        <v>40</v>
      </c>
      <c r="J132" s="5" t="s">
        <v>61</v>
      </c>
    </row>
    <row r="133" spans="1:10" x14ac:dyDescent="0.25">
      <c r="A133" s="5">
        <v>129</v>
      </c>
      <c r="B133" s="9" t="s">
        <v>594</v>
      </c>
      <c r="C133" s="5" t="s">
        <v>595</v>
      </c>
      <c r="D133" s="9" t="s">
        <v>596</v>
      </c>
      <c r="E133" s="5">
        <v>25</v>
      </c>
      <c r="F133" s="5" t="s">
        <v>597</v>
      </c>
      <c r="G133" s="9" t="s">
        <v>72</v>
      </c>
      <c r="H133" s="9" t="s">
        <v>39</v>
      </c>
      <c r="I133" s="5" t="s">
        <v>40</v>
      </c>
      <c r="J133" s="5" t="s">
        <v>61</v>
      </c>
    </row>
    <row r="134" spans="1:10" x14ac:dyDescent="0.25">
      <c r="A134" s="5">
        <v>130</v>
      </c>
      <c r="B134" s="9" t="s">
        <v>598</v>
      </c>
      <c r="C134" s="5" t="s">
        <v>599</v>
      </c>
      <c r="D134" s="9" t="s">
        <v>600</v>
      </c>
      <c r="E134" s="5">
        <v>2936</v>
      </c>
      <c r="F134" s="5" t="s">
        <v>57</v>
      </c>
      <c r="G134" s="9" t="s">
        <v>72</v>
      </c>
      <c r="H134" s="9" t="s">
        <v>39</v>
      </c>
      <c r="I134" s="5" t="s">
        <v>40</v>
      </c>
      <c r="J134" s="5" t="s">
        <v>61</v>
      </c>
    </row>
    <row r="135" spans="1:10" x14ac:dyDescent="0.25">
      <c r="A135" s="5">
        <v>131</v>
      </c>
      <c r="B135" s="9" t="s">
        <v>601</v>
      </c>
      <c r="C135" s="5" t="s">
        <v>602</v>
      </c>
      <c r="D135" s="9" t="s">
        <v>585</v>
      </c>
      <c r="E135" s="5">
        <v>192</v>
      </c>
      <c r="F135" s="5" t="s">
        <v>603</v>
      </c>
      <c r="G135" s="9" t="s">
        <v>586</v>
      </c>
      <c r="H135" s="9" t="s">
        <v>39</v>
      </c>
      <c r="I135" s="5" t="s">
        <v>40</v>
      </c>
      <c r="J135" s="5" t="s">
        <v>70</v>
      </c>
    </row>
    <row r="136" spans="1:10" x14ac:dyDescent="0.25">
      <c r="A136" s="5">
        <v>132</v>
      </c>
      <c r="B136" s="9" t="s">
        <v>604</v>
      </c>
      <c r="C136" s="5" t="s">
        <v>605</v>
      </c>
      <c r="D136" s="9" t="s">
        <v>606</v>
      </c>
      <c r="E136" s="5" t="s">
        <v>50</v>
      </c>
      <c r="F136" s="5" t="s">
        <v>607</v>
      </c>
      <c r="G136" s="9" t="s">
        <v>91</v>
      </c>
      <c r="H136" s="9" t="s">
        <v>39</v>
      </c>
      <c r="I136" s="5" t="s">
        <v>40</v>
      </c>
      <c r="J136" s="5" t="s">
        <v>52</v>
      </c>
    </row>
    <row r="137" spans="1:10" x14ac:dyDescent="0.25">
      <c r="A137" s="5">
        <v>133</v>
      </c>
      <c r="B137" s="9" t="s">
        <v>608</v>
      </c>
      <c r="C137" s="5" t="s">
        <v>609</v>
      </c>
      <c r="D137" s="9" t="s">
        <v>587</v>
      </c>
      <c r="E137" s="5" t="s">
        <v>57</v>
      </c>
      <c r="F137" s="5" t="s">
        <v>610</v>
      </c>
      <c r="G137" s="9" t="s">
        <v>588</v>
      </c>
      <c r="H137" s="9" t="s">
        <v>39</v>
      </c>
      <c r="I137" s="5" t="s">
        <v>40</v>
      </c>
      <c r="J137" s="5" t="s">
        <v>52</v>
      </c>
    </row>
    <row r="138" spans="1:10" x14ac:dyDescent="0.25">
      <c r="A138" s="5">
        <v>134</v>
      </c>
      <c r="B138" s="9" t="s">
        <v>611</v>
      </c>
      <c r="C138" s="5" t="s">
        <v>612</v>
      </c>
      <c r="D138" s="9" t="s">
        <v>613</v>
      </c>
      <c r="E138" s="5" t="s">
        <v>50</v>
      </c>
      <c r="F138" s="5" t="s">
        <v>614</v>
      </c>
      <c r="G138" s="9" t="s">
        <v>615</v>
      </c>
      <c r="H138" s="9" t="s">
        <v>39</v>
      </c>
      <c r="I138" s="5" t="s">
        <v>40</v>
      </c>
      <c r="J138" s="5" t="s">
        <v>52</v>
      </c>
    </row>
    <row r="139" spans="1:10" x14ac:dyDescent="0.25">
      <c r="A139" s="5">
        <v>135</v>
      </c>
      <c r="B139" s="9" t="s">
        <v>616</v>
      </c>
      <c r="C139" s="5" t="s">
        <v>617</v>
      </c>
      <c r="D139" s="9" t="s">
        <v>248</v>
      </c>
      <c r="E139" s="5" t="s">
        <v>50</v>
      </c>
      <c r="F139" s="5" t="s">
        <v>54</v>
      </c>
      <c r="G139" s="9" t="s">
        <v>618</v>
      </c>
      <c r="H139" s="9" t="s">
        <v>39</v>
      </c>
      <c r="I139" s="5" t="s">
        <v>40</v>
      </c>
      <c r="J139" s="5" t="s">
        <v>61</v>
      </c>
    </row>
    <row r="140" spans="1:10" x14ac:dyDescent="0.25">
      <c r="A140" s="5">
        <v>136</v>
      </c>
      <c r="B140" s="9" t="s">
        <v>619</v>
      </c>
      <c r="C140" s="5" t="s">
        <v>620</v>
      </c>
      <c r="D140" s="9" t="s">
        <v>621</v>
      </c>
      <c r="E140" s="5">
        <v>19</v>
      </c>
      <c r="F140" s="5" t="s">
        <v>57</v>
      </c>
      <c r="G140" s="9" t="s">
        <v>72</v>
      </c>
      <c r="H140" s="9" t="s">
        <v>39</v>
      </c>
      <c r="I140" s="5" t="s">
        <v>40</v>
      </c>
      <c r="J140" s="5" t="s">
        <v>61</v>
      </c>
    </row>
    <row r="141" spans="1:10" x14ac:dyDescent="0.25">
      <c r="A141" s="5">
        <v>137</v>
      </c>
      <c r="B141" s="9" t="s">
        <v>624</v>
      </c>
      <c r="C141" s="5" t="s">
        <v>625</v>
      </c>
      <c r="D141" s="9" t="s">
        <v>626</v>
      </c>
      <c r="E141" s="5">
        <v>95</v>
      </c>
      <c r="F141" s="5" t="s">
        <v>57</v>
      </c>
      <c r="G141" s="9" t="s">
        <v>627</v>
      </c>
      <c r="H141" s="9" t="s">
        <v>39</v>
      </c>
      <c r="I141" s="5" t="s">
        <v>40</v>
      </c>
      <c r="J141" s="5" t="s">
        <v>52</v>
      </c>
    </row>
    <row r="142" spans="1:10" x14ac:dyDescent="0.25">
      <c r="A142" s="5">
        <v>138</v>
      </c>
      <c r="B142" s="9" t="s">
        <v>628</v>
      </c>
      <c r="C142" s="5" t="s">
        <v>629</v>
      </c>
      <c r="D142" s="9" t="s">
        <v>630</v>
      </c>
      <c r="E142" s="5" t="s">
        <v>50</v>
      </c>
      <c r="F142" s="5" t="s">
        <v>631</v>
      </c>
      <c r="G142" s="9" t="s">
        <v>58</v>
      </c>
      <c r="H142" s="9" t="s">
        <v>39</v>
      </c>
      <c r="I142" s="5" t="s">
        <v>40</v>
      </c>
      <c r="J142" s="5" t="s">
        <v>52</v>
      </c>
    </row>
    <row r="143" spans="1:10" x14ac:dyDescent="0.25">
      <c r="A143" s="5">
        <v>139</v>
      </c>
      <c r="B143" s="9" t="s">
        <v>632</v>
      </c>
      <c r="C143" s="5" t="s">
        <v>633</v>
      </c>
      <c r="D143" s="9" t="s">
        <v>634</v>
      </c>
      <c r="E143" s="5">
        <v>140</v>
      </c>
      <c r="F143" s="5" t="s">
        <v>57</v>
      </c>
      <c r="G143" s="9" t="s">
        <v>72</v>
      </c>
      <c r="H143" s="9" t="s">
        <v>39</v>
      </c>
      <c r="I143" s="5" t="s">
        <v>40</v>
      </c>
      <c r="J143" s="5" t="s">
        <v>52</v>
      </c>
    </row>
    <row r="144" spans="1:10" x14ac:dyDescent="0.25">
      <c r="A144" s="5">
        <v>140</v>
      </c>
      <c r="B144" s="9" t="s">
        <v>636</v>
      </c>
      <c r="C144" s="5" t="s">
        <v>637</v>
      </c>
      <c r="D144" s="9" t="s">
        <v>157</v>
      </c>
      <c r="E144" s="5">
        <v>494</v>
      </c>
      <c r="F144" s="5" t="s">
        <v>638</v>
      </c>
      <c r="G144" s="9" t="s">
        <v>421</v>
      </c>
      <c r="H144" s="9" t="s">
        <v>39</v>
      </c>
      <c r="I144" s="5" t="s">
        <v>40</v>
      </c>
      <c r="J144" s="5" t="s">
        <v>52</v>
      </c>
    </row>
    <row r="145" spans="1:10" x14ac:dyDescent="0.25">
      <c r="A145" s="5">
        <v>141</v>
      </c>
      <c r="B145" s="9" t="s">
        <v>641</v>
      </c>
      <c r="C145" s="5" t="s">
        <v>642</v>
      </c>
      <c r="D145" s="9" t="s">
        <v>643</v>
      </c>
      <c r="E145" s="5">
        <v>6</v>
      </c>
      <c r="F145" s="5" t="s">
        <v>635</v>
      </c>
      <c r="G145" s="9" t="s">
        <v>640</v>
      </c>
      <c r="H145" s="9" t="s">
        <v>39</v>
      </c>
      <c r="I145" s="5" t="s">
        <v>40</v>
      </c>
      <c r="J145" s="5" t="s">
        <v>61</v>
      </c>
    </row>
    <row r="146" spans="1:10" x14ac:dyDescent="0.25">
      <c r="A146" s="5">
        <v>142</v>
      </c>
      <c r="B146" s="9" t="s">
        <v>645</v>
      </c>
      <c r="C146" s="5" t="s">
        <v>646</v>
      </c>
      <c r="D146" s="9" t="s">
        <v>647</v>
      </c>
      <c r="E146" s="5">
        <v>559</v>
      </c>
      <c r="F146" s="5" t="s">
        <v>57</v>
      </c>
      <c r="G146" s="9" t="s">
        <v>361</v>
      </c>
      <c r="H146" s="9" t="s">
        <v>39</v>
      </c>
      <c r="I146" s="5" t="s">
        <v>40</v>
      </c>
      <c r="J146" s="5" t="s">
        <v>61</v>
      </c>
    </row>
    <row r="147" spans="1:10" x14ac:dyDescent="0.25">
      <c r="A147" s="5">
        <v>143</v>
      </c>
      <c r="B147" s="9" t="s">
        <v>648</v>
      </c>
      <c r="C147" s="5" t="s">
        <v>649</v>
      </c>
      <c r="D147" s="9" t="s">
        <v>650</v>
      </c>
      <c r="E147" s="5" t="s">
        <v>50</v>
      </c>
      <c r="F147" s="5" t="s">
        <v>651</v>
      </c>
      <c r="G147" s="9" t="s">
        <v>652</v>
      </c>
      <c r="H147" s="9" t="s">
        <v>39</v>
      </c>
      <c r="I147" s="5" t="s">
        <v>40</v>
      </c>
      <c r="J147" s="5" t="s">
        <v>52</v>
      </c>
    </row>
    <row r="148" spans="1:10" x14ac:dyDescent="0.25">
      <c r="A148" s="5">
        <v>144</v>
      </c>
      <c r="B148" s="9" t="s">
        <v>654</v>
      </c>
      <c r="C148" s="5" t="s">
        <v>655</v>
      </c>
      <c r="D148" s="9" t="s">
        <v>656</v>
      </c>
      <c r="E148" s="5">
        <v>37</v>
      </c>
      <c r="F148" s="5" t="s">
        <v>657</v>
      </c>
      <c r="G148" s="9" t="s">
        <v>285</v>
      </c>
      <c r="H148" s="9" t="s">
        <v>39</v>
      </c>
      <c r="I148" s="5" t="s">
        <v>40</v>
      </c>
      <c r="J148" s="5" t="s">
        <v>70</v>
      </c>
    </row>
    <row r="149" spans="1:10" x14ac:dyDescent="0.25">
      <c r="A149" s="5">
        <v>145</v>
      </c>
      <c r="B149" s="9" t="s">
        <v>658</v>
      </c>
      <c r="C149" s="5" t="s">
        <v>659</v>
      </c>
      <c r="D149" s="9" t="s">
        <v>660</v>
      </c>
      <c r="E149" s="5" t="s">
        <v>50</v>
      </c>
      <c r="F149" s="5" t="s">
        <v>661</v>
      </c>
      <c r="G149" s="9" t="s">
        <v>653</v>
      </c>
      <c r="H149" s="9" t="s">
        <v>39</v>
      </c>
      <c r="I149" s="5" t="s">
        <v>40</v>
      </c>
      <c r="J149" s="5" t="s">
        <v>52</v>
      </c>
    </row>
    <row r="150" spans="1:10" x14ac:dyDescent="0.25">
      <c r="A150" s="5">
        <v>146</v>
      </c>
      <c r="B150" s="9" t="s">
        <v>662</v>
      </c>
      <c r="C150" s="5" t="s">
        <v>663</v>
      </c>
      <c r="D150" s="9" t="s">
        <v>664</v>
      </c>
      <c r="E150" s="5" t="s">
        <v>50</v>
      </c>
      <c r="F150" s="5" t="s">
        <v>665</v>
      </c>
      <c r="G150" s="9" t="s">
        <v>666</v>
      </c>
      <c r="H150" s="9" t="s">
        <v>39</v>
      </c>
      <c r="I150" s="5" t="s">
        <v>40</v>
      </c>
      <c r="J150" s="5" t="s">
        <v>61</v>
      </c>
    </row>
    <row r="151" spans="1:10" x14ac:dyDescent="0.25">
      <c r="A151" s="5">
        <v>147</v>
      </c>
      <c r="B151" s="9" t="s">
        <v>667</v>
      </c>
      <c r="C151" s="5" t="s">
        <v>668</v>
      </c>
      <c r="D151" s="9" t="s">
        <v>669</v>
      </c>
      <c r="E151" s="5" t="s">
        <v>50</v>
      </c>
      <c r="F151" s="5" t="s">
        <v>670</v>
      </c>
      <c r="G151" s="9" t="s">
        <v>361</v>
      </c>
      <c r="H151" s="9" t="s">
        <v>39</v>
      </c>
      <c r="I151" s="5" t="s">
        <v>40</v>
      </c>
      <c r="J151" s="5" t="s">
        <v>61</v>
      </c>
    </row>
    <row r="152" spans="1:10" x14ac:dyDescent="0.25">
      <c r="A152" s="5">
        <v>148</v>
      </c>
      <c r="B152" s="9" t="s">
        <v>671</v>
      </c>
      <c r="C152" s="5" t="s">
        <v>672</v>
      </c>
      <c r="D152" s="9" t="s">
        <v>622</v>
      </c>
      <c r="E152" s="5">
        <v>2984</v>
      </c>
      <c r="F152" s="5" t="s">
        <v>673</v>
      </c>
      <c r="G152" s="9" t="s">
        <v>623</v>
      </c>
      <c r="H152" s="9" t="s">
        <v>39</v>
      </c>
      <c r="I152" s="5" t="s">
        <v>40</v>
      </c>
      <c r="J152" s="5" t="s">
        <v>52</v>
      </c>
    </row>
    <row r="153" spans="1:10" x14ac:dyDescent="0.25">
      <c r="A153" s="5">
        <v>149</v>
      </c>
      <c r="B153" s="9" t="s">
        <v>674</v>
      </c>
      <c r="C153" s="5" t="s">
        <v>675</v>
      </c>
      <c r="D153" s="9" t="s">
        <v>676</v>
      </c>
      <c r="E153" s="5">
        <v>298</v>
      </c>
      <c r="F153" s="5" t="s">
        <v>57</v>
      </c>
      <c r="G153" s="9" t="s">
        <v>677</v>
      </c>
      <c r="H153" s="9" t="s">
        <v>39</v>
      </c>
      <c r="I153" s="5" t="s">
        <v>40</v>
      </c>
      <c r="J153" s="5" t="s">
        <v>52</v>
      </c>
    </row>
    <row r="154" spans="1:10" x14ac:dyDescent="0.25">
      <c r="A154" s="5">
        <v>150</v>
      </c>
      <c r="B154" s="9" t="s">
        <v>679</v>
      </c>
      <c r="C154" s="5" t="s">
        <v>680</v>
      </c>
      <c r="D154" s="9" t="s">
        <v>681</v>
      </c>
      <c r="E154" s="5">
        <v>1100</v>
      </c>
      <c r="F154" s="5" t="s">
        <v>682</v>
      </c>
      <c r="G154" s="9" t="s">
        <v>58</v>
      </c>
      <c r="H154" s="9" t="s">
        <v>39</v>
      </c>
      <c r="I154" s="5" t="s">
        <v>40</v>
      </c>
      <c r="J154" s="5" t="s">
        <v>52</v>
      </c>
    </row>
    <row r="155" spans="1:10" x14ac:dyDescent="0.25">
      <c r="A155" s="5">
        <v>151</v>
      </c>
      <c r="B155" s="9" t="s">
        <v>683</v>
      </c>
      <c r="C155" s="5" t="s">
        <v>684</v>
      </c>
      <c r="D155" s="9" t="s">
        <v>685</v>
      </c>
      <c r="E155" s="5">
        <v>161</v>
      </c>
      <c r="F155" s="5" t="s">
        <v>57</v>
      </c>
      <c r="G155" s="9" t="s">
        <v>686</v>
      </c>
      <c r="H155" s="9" t="s">
        <v>39</v>
      </c>
      <c r="I155" s="5" t="s">
        <v>40</v>
      </c>
      <c r="J155" s="5" t="s">
        <v>52</v>
      </c>
    </row>
    <row r="156" spans="1:10" x14ac:dyDescent="0.25">
      <c r="A156" s="5">
        <v>152</v>
      </c>
      <c r="B156" s="9" t="s">
        <v>687</v>
      </c>
      <c r="C156" s="5" t="s">
        <v>688</v>
      </c>
      <c r="D156" s="9" t="s">
        <v>676</v>
      </c>
      <c r="E156" s="5">
        <v>9</v>
      </c>
      <c r="F156" s="5" t="s">
        <v>689</v>
      </c>
      <c r="G156" s="9" t="s">
        <v>690</v>
      </c>
      <c r="H156" s="9" t="s">
        <v>39</v>
      </c>
      <c r="I156" s="5" t="s">
        <v>40</v>
      </c>
      <c r="J156" s="5" t="s">
        <v>52</v>
      </c>
    </row>
    <row r="157" spans="1:10" x14ac:dyDescent="0.25">
      <c r="A157" s="5">
        <v>153</v>
      </c>
      <c r="B157" s="9" t="s">
        <v>691</v>
      </c>
      <c r="C157" s="5" t="s">
        <v>692</v>
      </c>
      <c r="D157" s="9" t="s">
        <v>248</v>
      </c>
      <c r="E157" s="5">
        <v>943</v>
      </c>
      <c r="F157" s="5" t="s">
        <v>83</v>
      </c>
      <c r="G157" s="9" t="s">
        <v>249</v>
      </c>
      <c r="H157" s="9" t="s">
        <v>39</v>
      </c>
      <c r="I157" s="5" t="s">
        <v>40</v>
      </c>
      <c r="J157" s="5" t="s">
        <v>61</v>
      </c>
    </row>
    <row r="158" spans="1:10" x14ac:dyDescent="0.25">
      <c r="A158" s="5">
        <v>154</v>
      </c>
      <c r="B158" s="9" t="s">
        <v>693</v>
      </c>
      <c r="C158" s="5" t="s">
        <v>694</v>
      </c>
      <c r="D158" s="9" t="s">
        <v>419</v>
      </c>
      <c r="E158" s="5" t="s">
        <v>50</v>
      </c>
      <c r="F158" s="5" t="s">
        <v>695</v>
      </c>
      <c r="G158" s="9" t="s">
        <v>696</v>
      </c>
      <c r="H158" s="9" t="s">
        <v>39</v>
      </c>
      <c r="I158" s="5" t="s">
        <v>40</v>
      </c>
      <c r="J158" s="5" t="s">
        <v>52</v>
      </c>
    </row>
    <row r="159" spans="1:10" x14ac:dyDescent="0.25">
      <c r="A159" s="5">
        <v>155</v>
      </c>
      <c r="B159" s="9" t="s">
        <v>697</v>
      </c>
      <c r="C159" s="5" t="s">
        <v>698</v>
      </c>
      <c r="D159" s="9" t="s">
        <v>699</v>
      </c>
      <c r="E159" s="5">
        <v>2</v>
      </c>
      <c r="F159" s="5" t="s">
        <v>700</v>
      </c>
      <c r="G159" s="9" t="s">
        <v>51</v>
      </c>
      <c r="H159" s="9" t="s">
        <v>39</v>
      </c>
      <c r="I159" s="5" t="s">
        <v>40</v>
      </c>
      <c r="J159" s="5" t="s">
        <v>52</v>
      </c>
    </row>
    <row r="160" spans="1:10" x14ac:dyDescent="0.25">
      <c r="A160" s="5">
        <v>156</v>
      </c>
      <c r="B160" s="9" t="s">
        <v>702</v>
      </c>
      <c r="C160" s="5" t="s">
        <v>703</v>
      </c>
      <c r="D160" s="9" t="s">
        <v>704</v>
      </c>
      <c r="E160" s="5">
        <v>156</v>
      </c>
      <c r="F160" s="5" t="s">
        <v>250</v>
      </c>
      <c r="G160" s="9" t="s">
        <v>701</v>
      </c>
      <c r="H160" s="9" t="s">
        <v>39</v>
      </c>
      <c r="I160" s="5" t="s">
        <v>40</v>
      </c>
      <c r="J160" s="5" t="s">
        <v>61</v>
      </c>
    </row>
    <row r="161" spans="1:10" x14ac:dyDescent="0.25">
      <c r="A161" s="5">
        <v>157</v>
      </c>
      <c r="B161" s="9" t="s">
        <v>705</v>
      </c>
      <c r="C161" s="5" t="s">
        <v>706</v>
      </c>
      <c r="D161" s="9" t="s">
        <v>707</v>
      </c>
      <c r="E161" s="5">
        <v>98</v>
      </c>
      <c r="F161" s="5" t="s">
        <v>57</v>
      </c>
      <c r="G161" s="9" t="s">
        <v>72</v>
      </c>
      <c r="H161" s="9" t="s">
        <v>39</v>
      </c>
      <c r="I161" s="5" t="s">
        <v>40</v>
      </c>
      <c r="J161" s="5" t="s">
        <v>52</v>
      </c>
    </row>
    <row r="162" spans="1:10" x14ac:dyDescent="0.25">
      <c r="A162" s="5">
        <v>158</v>
      </c>
      <c r="B162" s="9" t="s">
        <v>708</v>
      </c>
      <c r="C162" s="5" t="s">
        <v>709</v>
      </c>
      <c r="D162" s="9" t="s">
        <v>710</v>
      </c>
      <c r="E162" s="5">
        <v>1111</v>
      </c>
      <c r="F162" s="5" t="s">
        <v>711</v>
      </c>
      <c r="G162" s="9" t="s">
        <v>59</v>
      </c>
      <c r="H162" s="9" t="s">
        <v>39</v>
      </c>
      <c r="I162" s="5" t="s">
        <v>40</v>
      </c>
      <c r="J162" s="5" t="s">
        <v>52</v>
      </c>
    </row>
    <row r="163" spans="1:10" x14ac:dyDescent="0.25">
      <c r="A163" s="5">
        <v>159</v>
      </c>
      <c r="B163" s="9" t="s">
        <v>712</v>
      </c>
      <c r="C163" s="5" t="s">
        <v>713</v>
      </c>
      <c r="D163" s="9" t="s">
        <v>714</v>
      </c>
      <c r="E163" s="5" t="s">
        <v>50</v>
      </c>
      <c r="F163" s="5" t="s">
        <v>715</v>
      </c>
      <c r="G163" s="9" t="s">
        <v>72</v>
      </c>
      <c r="H163" s="9" t="s">
        <v>39</v>
      </c>
      <c r="I163" s="5" t="s">
        <v>40</v>
      </c>
      <c r="J163" s="5" t="s">
        <v>52</v>
      </c>
    </row>
    <row r="164" spans="1:10" x14ac:dyDescent="0.25">
      <c r="A164" s="5">
        <v>160</v>
      </c>
      <c r="B164" s="9" t="s">
        <v>716</v>
      </c>
      <c r="C164" s="5" t="s">
        <v>717</v>
      </c>
      <c r="D164" s="9" t="s">
        <v>718</v>
      </c>
      <c r="E164" s="5" t="s">
        <v>175</v>
      </c>
      <c r="F164" s="5" t="s">
        <v>719</v>
      </c>
      <c r="G164" s="9" t="s">
        <v>71</v>
      </c>
      <c r="H164" s="9" t="s">
        <v>39</v>
      </c>
      <c r="I164" s="5" t="s">
        <v>40</v>
      </c>
      <c r="J164" s="5" t="s">
        <v>70</v>
      </c>
    </row>
    <row r="165" spans="1:10" x14ac:dyDescent="0.25">
      <c r="A165" s="5">
        <v>161</v>
      </c>
      <c r="B165" s="9" t="s">
        <v>720</v>
      </c>
      <c r="C165" s="5" t="s">
        <v>721</v>
      </c>
      <c r="D165" s="9" t="s">
        <v>722</v>
      </c>
      <c r="E165" s="5">
        <v>1001</v>
      </c>
      <c r="F165" s="5" t="s">
        <v>723</v>
      </c>
      <c r="G165" s="9" t="s">
        <v>177</v>
      </c>
      <c r="H165" s="9" t="s">
        <v>39</v>
      </c>
      <c r="I165" s="5" t="s">
        <v>40</v>
      </c>
      <c r="J165" s="5" t="s">
        <v>52</v>
      </c>
    </row>
    <row r="166" spans="1:10" x14ac:dyDescent="0.25">
      <c r="A166" s="5">
        <v>162</v>
      </c>
      <c r="B166" s="9" t="s">
        <v>724</v>
      </c>
      <c r="C166" s="5" t="s">
        <v>725</v>
      </c>
      <c r="D166" s="9" t="s">
        <v>726</v>
      </c>
      <c r="E166" s="5">
        <v>215</v>
      </c>
      <c r="F166" s="5" t="s">
        <v>727</v>
      </c>
      <c r="G166" s="9" t="s">
        <v>162</v>
      </c>
      <c r="H166" s="9" t="s">
        <v>39</v>
      </c>
      <c r="I166" s="5" t="s">
        <v>40</v>
      </c>
      <c r="J166" s="5" t="s">
        <v>70</v>
      </c>
    </row>
    <row r="167" spans="1:10" x14ac:dyDescent="0.25">
      <c r="A167" s="5">
        <v>163</v>
      </c>
      <c r="B167" s="9" t="s">
        <v>728</v>
      </c>
      <c r="C167" s="5" t="s">
        <v>729</v>
      </c>
      <c r="D167" s="9" t="s">
        <v>730</v>
      </c>
      <c r="E167" s="5" t="s">
        <v>50</v>
      </c>
      <c r="F167" s="5" t="s">
        <v>203</v>
      </c>
      <c r="G167" s="9" t="s">
        <v>361</v>
      </c>
      <c r="H167" s="9" t="s">
        <v>39</v>
      </c>
      <c r="I167" s="5" t="s">
        <v>40</v>
      </c>
      <c r="J167" s="5" t="s">
        <v>61</v>
      </c>
    </row>
    <row r="168" spans="1:10" x14ac:dyDescent="0.25">
      <c r="A168" s="5">
        <v>164</v>
      </c>
      <c r="B168" s="9" t="s">
        <v>731</v>
      </c>
      <c r="C168" s="5" t="s">
        <v>732</v>
      </c>
      <c r="D168" s="9" t="s">
        <v>733</v>
      </c>
      <c r="E168" s="5">
        <v>21</v>
      </c>
      <c r="F168" s="5" t="s">
        <v>57</v>
      </c>
      <c r="G168" s="9" t="s">
        <v>59</v>
      </c>
      <c r="H168" s="9" t="s">
        <v>39</v>
      </c>
      <c r="I168" s="5" t="s">
        <v>40</v>
      </c>
      <c r="J168" s="5" t="s">
        <v>52</v>
      </c>
    </row>
    <row r="169" spans="1:10" x14ac:dyDescent="0.25">
      <c r="A169" s="5">
        <v>165</v>
      </c>
      <c r="B169" s="9" t="s">
        <v>736</v>
      </c>
      <c r="C169" s="5" t="s">
        <v>737</v>
      </c>
      <c r="D169" s="9" t="s">
        <v>738</v>
      </c>
      <c r="E169" s="5">
        <v>308</v>
      </c>
      <c r="F169" s="5" t="s">
        <v>739</v>
      </c>
      <c r="G169" s="9" t="s">
        <v>740</v>
      </c>
      <c r="H169" s="9" t="s">
        <v>39</v>
      </c>
      <c r="I169" s="5" t="s">
        <v>40</v>
      </c>
      <c r="J169" s="5" t="s">
        <v>52</v>
      </c>
    </row>
    <row r="170" spans="1:10" x14ac:dyDescent="0.25">
      <c r="A170" s="5">
        <v>166</v>
      </c>
      <c r="B170" s="9" t="s">
        <v>741</v>
      </c>
      <c r="C170" s="5" t="s">
        <v>742</v>
      </c>
      <c r="D170" s="9" t="s">
        <v>743</v>
      </c>
      <c r="E170" s="5">
        <v>14</v>
      </c>
      <c r="F170" s="5" t="s">
        <v>744</v>
      </c>
      <c r="G170" s="9" t="s">
        <v>745</v>
      </c>
      <c r="H170" s="9" t="s">
        <v>39</v>
      </c>
      <c r="I170" s="5" t="s">
        <v>40</v>
      </c>
      <c r="J170" s="5" t="s">
        <v>70</v>
      </c>
    </row>
    <row r="171" spans="1:10" x14ac:dyDescent="0.25">
      <c r="A171" s="5">
        <v>167</v>
      </c>
      <c r="B171" s="9" t="s">
        <v>746</v>
      </c>
      <c r="C171" s="5" t="s">
        <v>747</v>
      </c>
      <c r="D171" s="9" t="s">
        <v>229</v>
      </c>
      <c r="E171" s="5">
        <v>18</v>
      </c>
      <c r="F171" s="5" t="s">
        <v>57</v>
      </c>
      <c r="G171" s="9" t="s">
        <v>230</v>
      </c>
      <c r="H171" s="9" t="s">
        <v>39</v>
      </c>
      <c r="I171" s="5" t="s">
        <v>40</v>
      </c>
      <c r="J171" s="5" t="s">
        <v>52</v>
      </c>
    </row>
    <row r="172" spans="1:10" x14ac:dyDescent="0.25">
      <c r="A172" s="5">
        <v>168</v>
      </c>
      <c r="B172" s="9" t="s">
        <v>748</v>
      </c>
      <c r="C172" s="5" t="s">
        <v>749</v>
      </c>
      <c r="D172" s="9" t="s">
        <v>734</v>
      </c>
      <c r="E172" s="5" t="s">
        <v>50</v>
      </c>
      <c r="F172" s="5" t="s">
        <v>225</v>
      </c>
      <c r="G172" s="9" t="s">
        <v>735</v>
      </c>
      <c r="H172" s="9" t="s">
        <v>39</v>
      </c>
      <c r="I172" s="5" t="s">
        <v>40</v>
      </c>
      <c r="J172" s="5" t="s">
        <v>52</v>
      </c>
    </row>
    <row r="173" spans="1:10" x14ac:dyDescent="0.25">
      <c r="A173" s="5">
        <v>169</v>
      </c>
      <c r="B173" s="9" t="s">
        <v>751</v>
      </c>
      <c r="C173" s="5" t="s">
        <v>752</v>
      </c>
      <c r="D173" s="9" t="s">
        <v>753</v>
      </c>
      <c r="E173" s="5">
        <v>13</v>
      </c>
      <c r="F173" s="5" t="s">
        <v>57</v>
      </c>
      <c r="G173" s="9" t="s">
        <v>51</v>
      </c>
      <c r="H173" s="9" t="s">
        <v>39</v>
      </c>
      <c r="I173" s="5" t="s">
        <v>40</v>
      </c>
      <c r="J173" s="5" t="s">
        <v>52</v>
      </c>
    </row>
    <row r="174" spans="1:10" x14ac:dyDescent="0.25">
      <c r="A174" s="5">
        <v>170</v>
      </c>
      <c r="B174" s="9" t="s">
        <v>754</v>
      </c>
      <c r="C174" s="5" t="s">
        <v>755</v>
      </c>
      <c r="D174" s="9" t="s">
        <v>756</v>
      </c>
      <c r="E174" s="5">
        <v>156</v>
      </c>
      <c r="F174" s="5" t="s">
        <v>757</v>
      </c>
      <c r="G174" s="9" t="s">
        <v>678</v>
      </c>
      <c r="H174" s="9" t="s">
        <v>39</v>
      </c>
      <c r="I174" s="5" t="s">
        <v>40</v>
      </c>
      <c r="J174" s="5" t="s">
        <v>52</v>
      </c>
    </row>
    <row r="175" spans="1:10" x14ac:dyDescent="0.25">
      <c r="A175" s="5">
        <v>171</v>
      </c>
      <c r="B175" s="9" t="s">
        <v>758</v>
      </c>
      <c r="C175" s="5" t="s">
        <v>759</v>
      </c>
      <c r="D175" s="9" t="s">
        <v>760</v>
      </c>
      <c r="E175" s="5">
        <v>2</v>
      </c>
      <c r="F175" s="5" t="s">
        <v>761</v>
      </c>
      <c r="G175" s="9" t="s">
        <v>762</v>
      </c>
      <c r="H175" s="9" t="s">
        <v>39</v>
      </c>
      <c r="I175" s="5" t="s">
        <v>40</v>
      </c>
      <c r="J175" s="5" t="s">
        <v>61</v>
      </c>
    </row>
    <row r="176" spans="1:10" x14ac:dyDescent="0.25">
      <c r="A176" s="5">
        <v>172</v>
      </c>
      <c r="B176" s="9" t="s">
        <v>763</v>
      </c>
      <c r="C176" s="5" t="s">
        <v>764</v>
      </c>
      <c r="D176" s="9" t="s">
        <v>765</v>
      </c>
      <c r="E176" s="5" t="s">
        <v>50</v>
      </c>
      <c r="F176" s="5" t="s">
        <v>766</v>
      </c>
      <c r="G176" s="9" t="s">
        <v>750</v>
      </c>
      <c r="H176" s="9" t="s">
        <v>39</v>
      </c>
      <c r="I176" s="5" t="s">
        <v>40</v>
      </c>
      <c r="J176" s="5" t="s">
        <v>61</v>
      </c>
    </row>
    <row r="177" spans="1:10" x14ac:dyDescent="0.25">
      <c r="A177" s="5">
        <v>173</v>
      </c>
      <c r="B177" s="9" t="s">
        <v>767</v>
      </c>
      <c r="C177" s="5" t="s">
        <v>768</v>
      </c>
      <c r="D177" s="9" t="s">
        <v>769</v>
      </c>
      <c r="E177" s="5">
        <v>8</v>
      </c>
      <c r="F177" s="5" t="s">
        <v>770</v>
      </c>
      <c r="G177" s="9" t="s">
        <v>89</v>
      </c>
      <c r="H177" s="9" t="s">
        <v>39</v>
      </c>
      <c r="I177" s="5" t="s">
        <v>40</v>
      </c>
      <c r="J177" s="5" t="s">
        <v>52</v>
      </c>
    </row>
    <row r="178" spans="1:10" x14ac:dyDescent="0.25">
      <c r="A178" s="5">
        <v>174</v>
      </c>
      <c r="B178" s="9" t="s">
        <v>771</v>
      </c>
      <c r="C178" s="5" t="s">
        <v>772</v>
      </c>
      <c r="D178" s="9" t="s">
        <v>773</v>
      </c>
      <c r="E178" s="5">
        <v>93</v>
      </c>
      <c r="F178" s="5" t="s">
        <v>774</v>
      </c>
      <c r="G178" s="9" t="s">
        <v>750</v>
      </c>
      <c r="H178" s="9" t="s">
        <v>39</v>
      </c>
      <c r="I178" s="5" t="s">
        <v>40</v>
      </c>
      <c r="J178" s="5" t="s">
        <v>61</v>
      </c>
    </row>
    <row r="179" spans="1:10" x14ac:dyDescent="0.25">
      <c r="A179" s="5">
        <v>175</v>
      </c>
      <c r="B179" s="9" t="s">
        <v>777</v>
      </c>
      <c r="C179" s="5" t="s">
        <v>778</v>
      </c>
      <c r="D179" s="9" t="s">
        <v>248</v>
      </c>
      <c r="E179" s="5">
        <v>18</v>
      </c>
      <c r="F179" s="5" t="s">
        <v>83</v>
      </c>
      <c r="G179" s="9" t="s">
        <v>776</v>
      </c>
      <c r="H179" s="9" t="s">
        <v>39</v>
      </c>
      <c r="I179" s="5" t="s">
        <v>40</v>
      </c>
      <c r="J179" s="5" t="s">
        <v>61</v>
      </c>
    </row>
    <row r="180" spans="1:10" x14ac:dyDescent="0.25">
      <c r="A180" s="5">
        <v>176</v>
      </c>
      <c r="B180" s="9" t="s">
        <v>779</v>
      </c>
      <c r="C180" s="5" t="s">
        <v>780</v>
      </c>
      <c r="D180" s="9" t="s">
        <v>639</v>
      </c>
      <c r="E180" s="5">
        <v>445</v>
      </c>
      <c r="F180" s="5" t="s">
        <v>83</v>
      </c>
      <c r="G180" s="9" t="s">
        <v>71</v>
      </c>
      <c r="H180" s="9" t="s">
        <v>39</v>
      </c>
      <c r="I180" s="5" t="s">
        <v>40</v>
      </c>
      <c r="J180" s="5" t="s">
        <v>70</v>
      </c>
    </row>
    <row r="181" spans="1:10" x14ac:dyDescent="0.25">
      <c r="A181" s="5">
        <v>177</v>
      </c>
      <c r="B181" s="9" t="s">
        <v>781</v>
      </c>
      <c r="C181" s="5" t="s">
        <v>782</v>
      </c>
      <c r="D181" s="9" t="s">
        <v>783</v>
      </c>
      <c r="E181" s="5">
        <v>19</v>
      </c>
      <c r="F181" s="5" t="s">
        <v>57</v>
      </c>
      <c r="G181" s="9" t="s">
        <v>174</v>
      </c>
      <c r="H181" s="9" t="s">
        <v>39</v>
      </c>
      <c r="I181" s="5" t="s">
        <v>40</v>
      </c>
      <c r="J181" s="5" t="s">
        <v>52</v>
      </c>
    </row>
    <row r="182" spans="1:10" x14ac:dyDescent="0.25">
      <c r="A182" s="5">
        <v>178</v>
      </c>
      <c r="B182" s="9" t="s">
        <v>784</v>
      </c>
      <c r="C182" s="5" t="s">
        <v>785</v>
      </c>
      <c r="D182" s="9" t="s">
        <v>786</v>
      </c>
      <c r="E182" s="5">
        <v>13</v>
      </c>
      <c r="F182" s="5" t="s">
        <v>83</v>
      </c>
      <c r="G182" s="9" t="s">
        <v>775</v>
      </c>
      <c r="H182" s="9" t="s">
        <v>39</v>
      </c>
      <c r="I182" s="5" t="s">
        <v>40</v>
      </c>
      <c r="J182" s="5" t="s">
        <v>61</v>
      </c>
    </row>
    <row r="183" spans="1:10" x14ac:dyDescent="0.25">
      <c r="A183" s="5">
        <v>179</v>
      </c>
      <c r="B183" s="9" t="s">
        <v>787</v>
      </c>
      <c r="C183" s="5" t="s">
        <v>788</v>
      </c>
      <c r="D183" s="9" t="s">
        <v>789</v>
      </c>
      <c r="E183" s="5">
        <v>50</v>
      </c>
      <c r="F183" s="5" t="s">
        <v>790</v>
      </c>
      <c r="G183" s="9" t="s">
        <v>174</v>
      </c>
      <c r="H183" s="9" t="s">
        <v>39</v>
      </c>
      <c r="I183" s="5" t="s">
        <v>40</v>
      </c>
      <c r="J183" s="5" t="s">
        <v>52</v>
      </c>
    </row>
    <row r="184" spans="1:10" x14ac:dyDescent="0.25">
      <c r="A184" s="5">
        <v>180</v>
      </c>
      <c r="B184" s="9" t="s">
        <v>791</v>
      </c>
      <c r="C184" s="5" t="s">
        <v>792</v>
      </c>
      <c r="D184" s="9" t="s">
        <v>793</v>
      </c>
      <c r="E184" s="5">
        <v>25</v>
      </c>
      <c r="F184" s="5" t="s">
        <v>57</v>
      </c>
      <c r="G184" s="9" t="s">
        <v>72</v>
      </c>
      <c r="H184" s="9" t="s">
        <v>39</v>
      </c>
      <c r="I184" s="5" t="s">
        <v>40</v>
      </c>
      <c r="J184" s="5" t="s">
        <v>52</v>
      </c>
    </row>
    <row r="185" spans="1:10" x14ac:dyDescent="0.25">
      <c r="A185" s="5">
        <v>181</v>
      </c>
      <c r="B185" s="9" t="s">
        <v>794</v>
      </c>
      <c r="C185" s="5" t="s">
        <v>795</v>
      </c>
      <c r="D185" s="9" t="s">
        <v>796</v>
      </c>
      <c r="E185" s="5">
        <v>1035</v>
      </c>
      <c r="F185" s="5" t="s">
        <v>90</v>
      </c>
      <c r="G185" s="9" t="s">
        <v>174</v>
      </c>
      <c r="H185" s="9" t="s">
        <v>39</v>
      </c>
      <c r="I185" s="5" t="s">
        <v>40</v>
      </c>
      <c r="J185" s="5" t="s">
        <v>52</v>
      </c>
    </row>
    <row r="186" spans="1:10" x14ac:dyDescent="0.25">
      <c r="A186" s="5">
        <v>182</v>
      </c>
      <c r="B186" s="9" t="s">
        <v>797</v>
      </c>
      <c r="C186" s="5" t="s">
        <v>798</v>
      </c>
      <c r="D186" s="9" t="s">
        <v>799</v>
      </c>
      <c r="E186" s="5">
        <v>366</v>
      </c>
      <c r="F186" s="5" t="s">
        <v>83</v>
      </c>
      <c r="G186" s="9" t="s">
        <v>72</v>
      </c>
      <c r="H186" s="9" t="s">
        <v>842</v>
      </c>
      <c r="I186" s="5" t="s">
        <v>842</v>
      </c>
      <c r="J186" s="5" t="s">
        <v>842</v>
      </c>
    </row>
    <row r="187" spans="1:10" x14ac:dyDescent="0.25">
      <c r="A187" s="5">
        <v>183</v>
      </c>
      <c r="B187" s="9" t="s">
        <v>800</v>
      </c>
      <c r="C187" s="5" t="s">
        <v>801</v>
      </c>
      <c r="D187" s="9" t="s">
        <v>572</v>
      </c>
      <c r="E187" s="5">
        <v>1</v>
      </c>
      <c r="F187" s="5" t="s">
        <v>57</v>
      </c>
      <c r="G187" s="9" t="s">
        <v>162</v>
      </c>
      <c r="H187" s="9" t="s">
        <v>39</v>
      </c>
      <c r="I187" s="5" t="s">
        <v>40</v>
      </c>
      <c r="J187" s="5" t="s">
        <v>70</v>
      </c>
    </row>
    <row r="188" spans="1:10" x14ac:dyDescent="0.25">
      <c r="A188" s="5">
        <v>184</v>
      </c>
      <c r="B188" s="9" t="s">
        <v>802</v>
      </c>
      <c r="C188" s="5" t="s">
        <v>803</v>
      </c>
      <c r="D188" s="9" t="s">
        <v>644</v>
      </c>
      <c r="E188" s="5" t="s">
        <v>50</v>
      </c>
      <c r="F188" s="5" t="s">
        <v>804</v>
      </c>
      <c r="G188" s="9" t="s">
        <v>805</v>
      </c>
      <c r="H188" s="9" t="s">
        <v>39</v>
      </c>
      <c r="I188" s="5" t="s">
        <v>40</v>
      </c>
      <c r="J188" s="5" t="s">
        <v>52</v>
      </c>
    </row>
    <row r="189" spans="1:10" x14ac:dyDescent="0.25">
      <c r="A189" s="5">
        <v>185</v>
      </c>
      <c r="B189" s="9" t="s">
        <v>806</v>
      </c>
      <c r="C189" s="5" t="s">
        <v>807</v>
      </c>
      <c r="D189" s="9" t="s">
        <v>808</v>
      </c>
      <c r="E189" s="5">
        <v>0</v>
      </c>
      <c r="F189" s="5" t="s">
        <v>809</v>
      </c>
      <c r="G189" s="9" t="s">
        <v>810</v>
      </c>
      <c r="H189" s="9" t="s">
        <v>39</v>
      </c>
      <c r="I189" s="5" t="s">
        <v>40</v>
      </c>
      <c r="J189" s="5" t="s">
        <v>70</v>
      </c>
    </row>
    <row r="190" spans="1:10" x14ac:dyDescent="0.25">
      <c r="A190" s="5">
        <v>186</v>
      </c>
      <c r="B190" s="9" t="s">
        <v>811</v>
      </c>
      <c r="C190" s="5" t="s">
        <v>812</v>
      </c>
      <c r="D190" s="9" t="s">
        <v>813</v>
      </c>
      <c r="E190" s="5">
        <v>15</v>
      </c>
      <c r="F190" s="5" t="s">
        <v>814</v>
      </c>
      <c r="G190" s="9" t="s">
        <v>93</v>
      </c>
      <c r="H190" s="9" t="s">
        <v>39</v>
      </c>
      <c r="I190" s="5" t="s">
        <v>40</v>
      </c>
      <c r="J190" s="5" t="s">
        <v>52</v>
      </c>
    </row>
    <row r="191" spans="1:10" x14ac:dyDescent="0.25">
      <c r="A191" s="5">
        <v>187</v>
      </c>
      <c r="B191" s="9" t="s">
        <v>815</v>
      </c>
      <c r="C191" s="5" t="s">
        <v>816</v>
      </c>
      <c r="D191" s="9" t="s">
        <v>817</v>
      </c>
      <c r="E191" s="5">
        <v>230</v>
      </c>
      <c r="F191" s="5" t="s">
        <v>57</v>
      </c>
      <c r="G191" s="9" t="s">
        <v>818</v>
      </c>
      <c r="H191" s="9" t="s">
        <v>39</v>
      </c>
      <c r="I191" s="5" t="s">
        <v>40</v>
      </c>
      <c r="J191" s="5" t="s">
        <v>52</v>
      </c>
    </row>
    <row r="192" spans="1:10" x14ac:dyDescent="0.25">
      <c r="A192" s="5">
        <v>188</v>
      </c>
      <c r="B192" s="9" t="s">
        <v>819</v>
      </c>
      <c r="C192" s="5" t="s">
        <v>820</v>
      </c>
      <c r="D192" s="9" t="s">
        <v>183</v>
      </c>
      <c r="E192" s="5">
        <v>208</v>
      </c>
      <c r="F192" s="5" t="s">
        <v>57</v>
      </c>
      <c r="G192" s="9" t="s">
        <v>71</v>
      </c>
      <c r="H192" s="9" t="s">
        <v>39</v>
      </c>
      <c r="I192" s="5" t="s">
        <v>40</v>
      </c>
      <c r="J192" s="5" t="s">
        <v>70</v>
      </c>
    </row>
    <row r="193" spans="1:10" x14ac:dyDescent="0.25">
      <c r="A193" s="5">
        <v>189</v>
      </c>
      <c r="B193" s="9" t="s">
        <v>822</v>
      </c>
      <c r="C193" s="5" t="s">
        <v>823</v>
      </c>
      <c r="D193" s="9" t="s">
        <v>824</v>
      </c>
      <c r="E193" s="5">
        <v>5</v>
      </c>
      <c r="F193" s="5" t="s">
        <v>57</v>
      </c>
      <c r="G193" s="9" t="s">
        <v>553</v>
      </c>
      <c r="H193" s="9" t="s">
        <v>39</v>
      </c>
      <c r="I193" s="5" t="s">
        <v>40</v>
      </c>
      <c r="J193" s="5" t="s">
        <v>52</v>
      </c>
    </row>
    <row r="194" spans="1:10" x14ac:dyDescent="0.25">
      <c r="A194" s="5">
        <v>190</v>
      </c>
      <c r="B194" s="9" t="s">
        <v>825</v>
      </c>
      <c r="C194" s="5" t="s">
        <v>826</v>
      </c>
      <c r="D194" s="9" t="s">
        <v>827</v>
      </c>
      <c r="E194" s="5">
        <v>90</v>
      </c>
      <c r="F194" s="5" t="s">
        <v>828</v>
      </c>
      <c r="G194" s="9" t="s">
        <v>72</v>
      </c>
      <c r="H194" s="9" t="s">
        <v>39</v>
      </c>
      <c r="I194" s="5" t="s">
        <v>40</v>
      </c>
      <c r="J194" s="5" t="s">
        <v>52</v>
      </c>
    </row>
    <row r="195" spans="1:10" x14ac:dyDescent="0.25">
      <c r="A195" s="5">
        <v>191</v>
      </c>
      <c r="B195" s="9" t="s">
        <v>829</v>
      </c>
      <c r="C195" s="5" t="s">
        <v>830</v>
      </c>
      <c r="D195" s="9" t="s">
        <v>821</v>
      </c>
      <c r="E195" s="5" t="s">
        <v>50</v>
      </c>
      <c r="F195" s="5" t="s">
        <v>831</v>
      </c>
      <c r="G195" s="9" t="s">
        <v>832</v>
      </c>
      <c r="H195" s="9" t="s">
        <v>39</v>
      </c>
      <c r="I195" s="5" t="s">
        <v>40</v>
      </c>
      <c r="J195" s="5" t="s">
        <v>52</v>
      </c>
    </row>
    <row r="196" spans="1:10" x14ac:dyDescent="0.25">
      <c r="A196" s="5">
        <v>192</v>
      </c>
      <c r="B196" s="9" t="s">
        <v>833</v>
      </c>
      <c r="C196" s="5" t="s">
        <v>834</v>
      </c>
      <c r="D196" s="9" t="s">
        <v>835</v>
      </c>
      <c r="E196" s="5" t="s">
        <v>50</v>
      </c>
      <c r="F196" s="5" t="s">
        <v>836</v>
      </c>
      <c r="G196" s="9" t="s">
        <v>72</v>
      </c>
      <c r="H196" s="9" t="s">
        <v>39</v>
      </c>
      <c r="I196" s="5" t="s">
        <v>40</v>
      </c>
      <c r="J196" s="5" t="s">
        <v>52</v>
      </c>
    </row>
    <row r="197" spans="1:10" x14ac:dyDescent="0.25">
      <c r="A197" s="5">
        <v>193</v>
      </c>
      <c r="B197" s="9" t="s">
        <v>837</v>
      </c>
      <c r="C197" s="5" t="s">
        <v>838</v>
      </c>
      <c r="D197" s="9" t="s">
        <v>839</v>
      </c>
      <c r="E197" s="5">
        <v>1</v>
      </c>
      <c r="F197" s="5" t="s">
        <v>840</v>
      </c>
      <c r="G197" s="9" t="s">
        <v>841</v>
      </c>
      <c r="H197" s="9" t="s">
        <v>39</v>
      </c>
      <c r="I197" s="5" t="s">
        <v>40</v>
      </c>
      <c r="J197" s="5" t="s">
        <v>52</v>
      </c>
    </row>
    <row r="198" spans="1:10" x14ac:dyDescent="0.25">
      <c r="A198" s="5">
        <v>194</v>
      </c>
      <c r="B198" s="9" t="s">
        <v>843</v>
      </c>
      <c r="C198" s="5" t="s">
        <v>844</v>
      </c>
      <c r="D198" s="9" t="s">
        <v>845</v>
      </c>
      <c r="E198" s="5">
        <v>3</v>
      </c>
      <c r="F198" s="5" t="s">
        <v>846</v>
      </c>
      <c r="G198" s="9" t="s">
        <v>593</v>
      </c>
      <c r="H198" s="9" t="s">
        <v>39</v>
      </c>
      <c r="I198" s="5" t="s">
        <v>40</v>
      </c>
      <c r="J198" s="5" t="s">
        <v>52</v>
      </c>
    </row>
    <row r="199" spans="1:10" x14ac:dyDescent="0.25">
      <c r="A199" s="5">
        <v>195</v>
      </c>
      <c r="B199" s="9" t="s">
        <v>847</v>
      </c>
      <c r="C199" s="5" t="s">
        <v>848</v>
      </c>
      <c r="D199" s="9" t="s">
        <v>849</v>
      </c>
      <c r="E199" s="5">
        <v>100</v>
      </c>
      <c r="F199" s="5" t="s">
        <v>73</v>
      </c>
      <c r="G199" s="9" t="s">
        <v>850</v>
      </c>
      <c r="H199" s="9" t="s">
        <v>842</v>
      </c>
      <c r="I199" s="5" t="s">
        <v>842</v>
      </c>
      <c r="J199" s="5" t="s">
        <v>842</v>
      </c>
    </row>
    <row r="200" spans="1:10" x14ac:dyDescent="0.25">
      <c r="A200" s="5">
        <v>196</v>
      </c>
      <c r="B200" s="9" t="s">
        <v>851</v>
      </c>
      <c r="C200" s="5" t="s">
        <v>852</v>
      </c>
      <c r="D200" s="9" t="s">
        <v>853</v>
      </c>
      <c r="E200" s="5">
        <v>2</v>
      </c>
      <c r="F200" s="5" t="s">
        <v>57</v>
      </c>
      <c r="G200" s="9" t="s">
        <v>854</v>
      </c>
      <c r="H200" s="9" t="s">
        <v>39</v>
      </c>
      <c r="I200" s="5" t="s">
        <v>40</v>
      </c>
      <c r="J200" s="5" t="s">
        <v>52</v>
      </c>
    </row>
  </sheetData>
  <autoFilter ref="A4:J200" xr:uid="{C3D9C0DE-F1C4-4756-AA3E-665C0CC3EB0B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C75B7-6C04-4D75-950C-674027896959}">
  <dimension ref="A1:Q500"/>
  <sheetViews>
    <sheetView showGridLines="0" workbookViewId="0">
      <pane ySplit="1" topLeftCell="A294" activePane="bottomLeft" state="frozen"/>
      <selection pane="bottomLeft"/>
    </sheetView>
  </sheetViews>
  <sheetFormatPr defaultColWidth="9.42578125" defaultRowHeight="15" x14ac:dyDescent="0.25"/>
  <cols>
    <col min="1" max="1" width="13.5703125" style="16" bestFit="1" customWidth="1"/>
    <col min="2" max="2" width="14.42578125" style="16" bestFit="1" customWidth="1"/>
    <col min="3" max="3" width="46.5703125" style="16" bestFit="1" customWidth="1"/>
    <col min="4" max="4" width="12.42578125" style="16" bestFit="1" customWidth="1"/>
    <col min="5" max="5" width="44.42578125" style="16" bestFit="1" customWidth="1"/>
    <col min="6" max="6" width="12.5703125" style="16" bestFit="1" customWidth="1"/>
    <col min="7" max="7" width="37.5703125" style="16" bestFit="1" customWidth="1"/>
    <col min="8" max="8" width="32.42578125" style="16" bestFit="1" customWidth="1"/>
    <col min="9" max="9" width="19.5703125" style="16" bestFit="1" customWidth="1"/>
    <col min="10" max="10" width="7.42578125" style="16" bestFit="1" customWidth="1"/>
    <col min="11" max="11" width="9.5703125" style="16" bestFit="1" customWidth="1"/>
    <col min="12" max="12" width="10.85546875" style="1" bestFit="1" customWidth="1"/>
    <col min="13" max="13" width="88" style="1" customWidth="1"/>
    <col min="14" max="14" width="15.85546875" style="12" bestFit="1" customWidth="1"/>
    <col min="15" max="15" width="15.140625" style="21" bestFit="1" customWidth="1"/>
    <col min="16" max="16" width="9.42578125" style="1"/>
    <col min="17" max="17" width="10.140625" style="1" bestFit="1" customWidth="1"/>
    <col min="18" max="16384" width="9.42578125" style="1"/>
  </cols>
  <sheetData>
    <row r="1" spans="1:17" x14ac:dyDescent="0.25">
      <c r="A1" s="14" t="s">
        <v>855</v>
      </c>
      <c r="B1" s="14" t="s">
        <v>49</v>
      </c>
      <c r="C1" s="4" t="s">
        <v>0</v>
      </c>
      <c r="D1" s="4" t="s">
        <v>2</v>
      </c>
      <c r="E1" s="4" t="s">
        <v>5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23" t="s">
        <v>1</v>
      </c>
      <c r="M1" s="26" t="s">
        <v>996</v>
      </c>
      <c r="N1" s="24" t="s">
        <v>4</v>
      </c>
      <c r="O1" s="19" t="s">
        <v>7</v>
      </c>
    </row>
    <row r="2" spans="1:17" ht="30" x14ac:dyDescent="0.25">
      <c r="A2" s="15">
        <v>1</v>
      </c>
      <c r="B2" s="15">
        <v>1</v>
      </c>
      <c r="C2" s="17" t="str">
        <f>VLOOKUP(B2,tb_cliente!$A$5:$J$200,2,FALSE)</f>
        <v>Ademir Alberto Barrozo Martins</v>
      </c>
      <c r="D2" s="17" t="str">
        <f>VLOOKUP(B2,tb_cliente!$A$5:$J$200,3,FALSE)</f>
        <v>09006971798</v>
      </c>
      <c r="E2" s="17" t="str">
        <f>VLOOKUP(B2,tb_cliente!$A$5:$J$200,4,FALSE)</f>
        <v>Rua Manoel Paulo de Farias</v>
      </c>
      <c r="F2" s="17">
        <f>VLOOKUP(B2,tb_cliente!$A$5:$J$200,5,FALSE)</f>
        <v>28</v>
      </c>
      <c r="G2" s="17" t="str">
        <f>VLOOKUP(B2,tb_cliente!$A$5:$J$200,6,FALSE)</f>
        <v>NULL</v>
      </c>
      <c r="H2" s="17" t="str">
        <f>VLOOKUP(B2,tb_cliente!$A$5:$J$200,7,FALSE)</f>
        <v>Parque Muisa</v>
      </c>
      <c r="I2" s="17" t="str">
        <f>VLOOKUP(B2,tb_cliente!$A$5:$J$200,8,FALSE)</f>
        <v>Recife</v>
      </c>
      <c r="J2" s="17" t="str">
        <f>VLOOKUP(B2,tb_cliente!$A$5:$J$200,9,FALSE)</f>
        <v>PE</v>
      </c>
      <c r="K2" s="17" t="str">
        <f>VLOOKUP(B2,tb_cliente!$A$5:$J$200,10,FALSE)</f>
        <v>52031‑216</v>
      </c>
      <c r="L2" s="13" t="s">
        <v>856</v>
      </c>
      <c r="M2" s="28" t="s">
        <v>997</v>
      </c>
      <c r="N2" s="25" t="s">
        <v>857</v>
      </c>
      <c r="O2" s="20">
        <v>35.6</v>
      </c>
    </row>
    <row r="3" spans="1:17" x14ac:dyDescent="0.25">
      <c r="A3" s="15">
        <v>2</v>
      </c>
      <c r="B3" s="15">
        <v>2</v>
      </c>
      <c r="C3" s="17" t="str">
        <f>VLOOKUP(B3,tb_cliente!$A$5:$J$200,2,FALSE)</f>
        <v>Admilson Alberto Neves Marcelino</v>
      </c>
      <c r="D3" s="17" t="str">
        <f>VLOOKUP(B3,tb_cliente!$A$5:$J$200,3,FALSE)</f>
        <v>07123407719</v>
      </c>
      <c r="E3" s="17" t="str">
        <f>VLOOKUP(B3,tb_cliente!$A$5:$J$200,4,FALSE)</f>
        <v>Rua Padre Eustaquio</v>
      </c>
      <c r="F3" s="17">
        <f>VLOOKUP(B3,tb_cliente!$A$5:$J$200,5,FALSE)</f>
        <v>35</v>
      </c>
      <c r="G3" s="17" t="str">
        <f>VLOOKUP(B3,tb_cliente!$A$5:$J$200,6,FALSE)</f>
        <v>A Qd 105</v>
      </c>
      <c r="H3" s="17" t="str">
        <f>VLOOKUP(B3,tb_cliente!$A$5:$J$200,7,FALSE)</f>
        <v>Pilar</v>
      </c>
      <c r="I3" s="17" t="str">
        <f>VLOOKUP(B3,tb_cliente!$A$5:$J$200,8,FALSE)</f>
        <v>Recife</v>
      </c>
      <c r="J3" s="17" t="str">
        <f>VLOOKUP(B3,tb_cliente!$A$5:$J$200,9,FALSE)</f>
        <v>PE</v>
      </c>
      <c r="K3" s="17" t="str">
        <f>VLOOKUP(B3,tb_cliente!$A$5:$J$200,10,FALSE)</f>
        <v>50920‑825</v>
      </c>
      <c r="L3" s="13" t="s">
        <v>856</v>
      </c>
      <c r="M3" s="28" t="s">
        <v>998</v>
      </c>
      <c r="N3" s="25" t="s">
        <v>857</v>
      </c>
      <c r="O3" s="20">
        <v>11.9</v>
      </c>
      <c r="Q3" s="20"/>
    </row>
    <row r="4" spans="1:17" x14ac:dyDescent="0.25">
      <c r="A4" s="15">
        <v>3</v>
      </c>
      <c r="B4" s="15">
        <v>3</v>
      </c>
      <c r="C4" s="17" t="str">
        <f>VLOOKUP(B4,tb_cliente!$A$5:$J$200,2,FALSE)</f>
        <v>Adriana Alberto Nunes Lima</v>
      </c>
      <c r="D4" s="17" t="str">
        <f>VLOOKUP(B4,tb_cliente!$A$5:$J$200,3,FALSE)</f>
        <v>06013788798</v>
      </c>
      <c r="E4" s="17" t="str">
        <f>VLOOKUP(B4,tb_cliente!$A$5:$J$200,4,FALSE)</f>
        <v>Rua Pedro Diniz</v>
      </c>
      <c r="F4" s="17">
        <f>VLOOKUP(B4,tb_cliente!$A$5:$J$200,5,FALSE)</f>
        <v>82</v>
      </c>
      <c r="G4" s="17" t="str">
        <f>VLOOKUP(B4,tb_cliente!$A$5:$J$200,6,FALSE)</f>
        <v>Casa 1</v>
      </c>
      <c r="H4" s="17" t="str">
        <f>VLOOKUP(B4,tb_cliente!$A$5:$J$200,7,FALSE)</f>
        <v>Quintino Bocaiuva</v>
      </c>
      <c r="I4" s="17" t="str">
        <f>VLOOKUP(B4,tb_cliente!$A$5:$J$200,8,FALSE)</f>
        <v>Recife</v>
      </c>
      <c r="J4" s="17" t="str">
        <f>VLOOKUP(B4,tb_cliente!$A$5:$J$200,9,FALSE)</f>
        <v>PE</v>
      </c>
      <c r="K4" s="17" t="str">
        <f>VLOOKUP(B4,tb_cliente!$A$5:$J$200,10,FALSE)</f>
        <v>50920‑825</v>
      </c>
      <c r="L4" s="13" t="s">
        <v>856</v>
      </c>
      <c r="M4" s="28" t="s">
        <v>999</v>
      </c>
      <c r="N4" s="25" t="s">
        <v>857</v>
      </c>
      <c r="O4" s="20">
        <v>37.799999999999997</v>
      </c>
    </row>
    <row r="5" spans="1:17" ht="45" x14ac:dyDescent="0.25">
      <c r="A5" s="15">
        <v>4</v>
      </c>
      <c r="B5" s="15">
        <v>4</v>
      </c>
      <c r="C5" s="17" t="str">
        <f>VLOOKUP(B5,tb_cliente!$A$5:$J$200,2,FALSE)</f>
        <v>Adriano Alberto Santos Aleixo</v>
      </c>
      <c r="D5" s="17" t="str">
        <f>VLOOKUP(B5,tb_cliente!$A$5:$J$200,3,FALSE)</f>
        <v>08402862709</v>
      </c>
      <c r="E5" s="17" t="str">
        <f>VLOOKUP(B5,tb_cliente!$A$5:$J$200,4,FALSE)</f>
        <v>Rua Maripá</v>
      </c>
      <c r="F5" s="17">
        <f>VLOOKUP(B5,tb_cliente!$A$5:$J$200,5,FALSE)</f>
        <v>3</v>
      </c>
      <c r="G5" s="17" t="str">
        <f>VLOOKUP(B5,tb_cliente!$A$5:$J$200,6,FALSE)</f>
        <v>Qd 02</v>
      </c>
      <c r="H5" s="17" t="str">
        <f>VLOOKUP(B5,tb_cliente!$A$5:$J$200,7,FALSE)</f>
        <v>Petrolina</v>
      </c>
      <c r="I5" s="17" t="str">
        <f>VLOOKUP(B5,tb_cliente!$A$5:$J$200,8,FALSE)</f>
        <v>Recife</v>
      </c>
      <c r="J5" s="17" t="str">
        <f>VLOOKUP(B5,tb_cliente!$A$5:$J$200,9,FALSE)</f>
        <v>PE</v>
      </c>
      <c r="K5" s="17" t="str">
        <f>VLOOKUP(B5,tb_cliente!$A$5:$J$200,10,FALSE)</f>
        <v>52031‑216</v>
      </c>
      <c r="L5" s="13" t="s">
        <v>856</v>
      </c>
      <c r="M5" s="28" t="s">
        <v>1001</v>
      </c>
      <c r="N5" s="25" t="s">
        <v>857</v>
      </c>
      <c r="O5" s="20">
        <v>85.3</v>
      </c>
    </row>
    <row r="6" spans="1:17" ht="45" x14ac:dyDescent="0.25">
      <c r="A6" s="15">
        <v>5</v>
      </c>
      <c r="B6" s="15">
        <v>5</v>
      </c>
      <c r="C6" s="17" t="str">
        <f>VLOOKUP(B6,tb_cliente!$A$5:$J$200,2,FALSE)</f>
        <v>Alanna Alves da Rocha</v>
      </c>
      <c r="D6" s="17" t="str">
        <f>VLOOKUP(B6,tb_cliente!$A$5:$J$200,3,FALSE)</f>
        <v>03662336714</v>
      </c>
      <c r="E6" s="17" t="str">
        <f>VLOOKUP(B6,tb_cliente!$A$5:$J$200,4,FALSE)</f>
        <v>Rua Rua Martiniano de Alencar</v>
      </c>
      <c r="F6" s="17">
        <f>VLOOKUP(B6,tb_cliente!$A$5:$J$200,5,FALSE)</f>
        <v>11063</v>
      </c>
      <c r="G6" s="17" t="str">
        <f>VLOOKUP(B6,tb_cliente!$A$5:$J$200,6,FALSE)</f>
        <v>NULL</v>
      </c>
      <c r="H6" s="17" t="str">
        <f>VLOOKUP(B6,tb_cliente!$A$5:$J$200,7,FALSE)</f>
        <v>Saracuruna</v>
      </c>
      <c r="I6" s="17" t="str">
        <f>VLOOKUP(B6,tb_cliente!$A$5:$J$200,8,FALSE)</f>
        <v>Recife</v>
      </c>
      <c r="J6" s="17" t="str">
        <f>VLOOKUP(B6,tb_cliente!$A$5:$J$200,9,FALSE)</f>
        <v>PE</v>
      </c>
      <c r="K6" s="17" t="str">
        <f>VLOOKUP(B6,tb_cliente!$A$5:$J$200,10,FALSE)</f>
        <v>50010-010</v>
      </c>
      <c r="L6" s="13" t="s">
        <v>856</v>
      </c>
      <c r="M6" s="28" t="s">
        <v>1002</v>
      </c>
      <c r="N6" s="25" t="s">
        <v>857</v>
      </c>
      <c r="O6" s="20">
        <v>123.1</v>
      </c>
    </row>
    <row r="7" spans="1:17" ht="30" x14ac:dyDescent="0.25">
      <c r="A7" s="15">
        <v>6</v>
      </c>
      <c r="B7" s="15">
        <v>6</v>
      </c>
      <c r="C7" s="17" t="str">
        <f>VLOOKUP(B7,tb_cliente!$A$5:$J$200,2,FALSE)</f>
        <v>Alessandra Alves dos Santos</v>
      </c>
      <c r="D7" s="17" t="str">
        <f>VLOOKUP(B7,tb_cliente!$A$5:$J$200,3,FALSE)</f>
        <v>09286372756</v>
      </c>
      <c r="E7" s="17" t="str">
        <f>VLOOKUP(B7,tb_cliente!$A$5:$J$200,4,FALSE)</f>
        <v>Rua Luiz Alves de Castro</v>
      </c>
      <c r="F7" s="17" t="str">
        <f>VLOOKUP(B7,tb_cliente!$A$5:$J$200,5,FALSE)</f>
        <v>s/n</v>
      </c>
      <c r="G7" s="17" t="str">
        <f>VLOOKUP(B7,tb_cliente!$A$5:$J$200,6,FALSE)</f>
        <v>Lt 9 Qd 5</v>
      </c>
      <c r="H7" s="17" t="str">
        <f>VLOOKUP(B7,tb_cliente!$A$5:$J$200,7,FALSE)</f>
        <v>Parque Ipiranga (Itrolandia)</v>
      </c>
      <c r="I7" s="17" t="str">
        <f>VLOOKUP(B7,tb_cliente!$A$5:$J$200,8,FALSE)</f>
        <v>Recife</v>
      </c>
      <c r="J7" s="17" t="str">
        <f>VLOOKUP(B7,tb_cliente!$A$5:$J$200,9,FALSE)</f>
        <v>PE</v>
      </c>
      <c r="K7" s="17" t="str">
        <f>VLOOKUP(B7,tb_cliente!$A$5:$J$200,10,FALSE)</f>
        <v>52031‑216</v>
      </c>
      <c r="L7" s="13" t="s">
        <v>856</v>
      </c>
      <c r="M7" s="28" t="s">
        <v>1000</v>
      </c>
      <c r="N7" s="25" t="s">
        <v>858</v>
      </c>
      <c r="O7" s="20">
        <v>73.400000000000006</v>
      </c>
    </row>
    <row r="8" spans="1:17" ht="45" x14ac:dyDescent="0.25">
      <c r="A8" s="15">
        <v>7</v>
      </c>
      <c r="B8" s="15">
        <v>7</v>
      </c>
      <c r="C8" s="17" t="str">
        <f>VLOOKUP(B8,tb_cliente!$A$5:$J$200,2,FALSE)</f>
        <v>Alessandro Alves dos Santos</v>
      </c>
      <c r="D8" s="17" t="str">
        <f>VLOOKUP(B8,tb_cliente!$A$5:$J$200,3,FALSE)</f>
        <v>09607069741</v>
      </c>
      <c r="E8" s="17" t="str">
        <f>VLOOKUP(B8,tb_cliente!$A$5:$J$200,4,FALSE)</f>
        <v>Rua Jurua</v>
      </c>
      <c r="F8" s="17" t="str">
        <f>VLOOKUP(B8,tb_cliente!$A$5:$J$200,5,FALSE)</f>
        <v>s/n</v>
      </c>
      <c r="G8" s="17" t="str">
        <f>VLOOKUP(B8,tb_cliente!$A$5:$J$200,6,FALSE)</f>
        <v>Lt 01 Qd 35</v>
      </c>
      <c r="H8" s="17" t="str">
        <f>VLOOKUP(B8,tb_cliente!$A$5:$J$200,7,FALSE)</f>
        <v>Parque das Industrias</v>
      </c>
      <c r="I8" s="17" t="str">
        <f>VLOOKUP(B8,tb_cliente!$A$5:$J$200,8,FALSE)</f>
        <v>Recife</v>
      </c>
      <c r="J8" s="17" t="str">
        <f>VLOOKUP(B8,tb_cliente!$A$5:$J$200,9,FALSE)</f>
        <v>PE</v>
      </c>
      <c r="K8" s="17" t="str">
        <f>VLOOKUP(B8,tb_cliente!$A$5:$J$200,10,FALSE)</f>
        <v>52031‑216</v>
      </c>
      <c r="L8" s="13" t="s">
        <v>856</v>
      </c>
      <c r="M8" s="28" t="s">
        <v>1003</v>
      </c>
      <c r="N8" s="25" t="s">
        <v>858</v>
      </c>
      <c r="O8" s="20">
        <v>196.5</v>
      </c>
    </row>
    <row r="9" spans="1:17" ht="45" x14ac:dyDescent="0.25">
      <c r="A9" s="15">
        <v>8</v>
      </c>
      <c r="B9" s="15">
        <v>8</v>
      </c>
      <c r="C9" s="17" t="str">
        <f>VLOOKUP(B9,tb_cliente!$A$5:$J$200,2,FALSE)</f>
        <v>Alex Alves Pereira</v>
      </c>
      <c r="D9" s="17" t="str">
        <f>VLOOKUP(B9,tb_cliente!$A$5:$J$200,3,FALSE)</f>
        <v>05966109792</v>
      </c>
      <c r="E9" s="17" t="str">
        <f>VLOOKUP(B9,tb_cliente!$A$5:$J$200,4,FALSE)</f>
        <v>Rua Pedro Joao Jose</v>
      </c>
      <c r="F9" s="17" t="str">
        <f>VLOOKUP(B9,tb_cliente!$A$5:$J$200,5,FALSE)</f>
        <v>s/n</v>
      </c>
      <c r="G9" s="17" t="str">
        <f>VLOOKUP(B9,tb_cliente!$A$5:$J$200,6,FALSE)</f>
        <v>LT 29 QD 37</v>
      </c>
      <c r="H9" s="17" t="str">
        <f>VLOOKUP(B9,tb_cliente!$A$5:$J$200,7,FALSE)</f>
        <v>Realengo</v>
      </c>
      <c r="I9" s="17" t="str">
        <f>VLOOKUP(B9,tb_cliente!$A$5:$J$200,8,FALSE)</f>
        <v>Recife</v>
      </c>
      <c r="J9" s="17" t="str">
        <f>VLOOKUP(B9,tb_cliente!$A$5:$J$200,9,FALSE)</f>
        <v>PE</v>
      </c>
      <c r="K9" s="17" t="str">
        <f>VLOOKUP(B9,tb_cliente!$A$5:$J$200,10,FALSE)</f>
        <v>50920‑825</v>
      </c>
      <c r="L9" s="13" t="s">
        <v>856</v>
      </c>
      <c r="M9" s="28" t="s">
        <v>1004</v>
      </c>
      <c r="N9" s="25" t="s">
        <v>858</v>
      </c>
      <c r="O9" s="20">
        <v>319.60000000000002</v>
      </c>
    </row>
    <row r="10" spans="1:17" x14ac:dyDescent="0.25">
      <c r="A10" s="15">
        <v>9</v>
      </c>
      <c r="B10" s="15">
        <v>9</v>
      </c>
      <c r="C10" s="17" t="str">
        <f>VLOOKUP(B10,tb_cliente!$A$5:$J$200,2,FALSE)</f>
        <v>Alexandre Alves Pereira Neto</v>
      </c>
      <c r="D10" s="17" t="str">
        <f>VLOOKUP(B10,tb_cliente!$A$5:$J$200,3,FALSE)</f>
        <v>07467078551</v>
      </c>
      <c r="E10" s="17" t="str">
        <f>VLOOKUP(B10,tb_cliente!$A$5:$J$200,4,FALSE)</f>
        <v>Rua Nossa Senhora de Aparecida</v>
      </c>
      <c r="F10" s="17">
        <f>VLOOKUP(B10,tb_cliente!$A$5:$J$200,5,FALSE)</f>
        <v>31</v>
      </c>
      <c r="G10" s="17" t="str">
        <f>VLOOKUP(B10,tb_cliente!$A$5:$J$200,6,FALSE)</f>
        <v>NULL</v>
      </c>
      <c r="H10" s="17" t="str">
        <f>VLOOKUP(B10,tb_cliente!$A$5:$J$200,7,FALSE)</f>
        <v>Pilar</v>
      </c>
      <c r="I10" s="17" t="str">
        <f>VLOOKUP(B10,tb_cliente!$A$5:$J$200,8,FALSE)</f>
        <v>Recife</v>
      </c>
      <c r="J10" s="17" t="str">
        <f>VLOOKUP(B10,tb_cliente!$A$5:$J$200,9,FALSE)</f>
        <v>PE</v>
      </c>
      <c r="K10" s="17" t="str">
        <f>VLOOKUP(B10,tb_cliente!$A$5:$J$200,10,FALSE)</f>
        <v>50920‑825</v>
      </c>
      <c r="L10" s="13" t="s">
        <v>856</v>
      </c>
      <c r="M10" s="27" t="s">
        <v>1005</v>
      </c>
      <c r="N10" s="25" t="s">
        <v>858</v>
      </c>
      <c r="O10" s="20">
        <v>8.9</v>
      </c>
    </row>
    <row r="11" spans="1:17" x14ac:dyDescent="0.25">
      <c r="A11" s="15">
        <v>10</v>
      </c>
      <c r="B11" s="15">
        <v>10</v>
      </c>
      <c r="C11" s="17" t="str">
        <f>VLOOKUP(B11,tb_cliente!$A$5:$J$200,2,FALSE)</f>
        <v>Alexandre Alves Teixeira</v>
      </c>
      <c r="D11" s="17" t="str">
        <f>VLOOKUP(B11,tb_cliente!$A$5:$J$200,3,FALSE)</f>
        <v>07358914680</v>
      </c>
      <c r="E11" s="17" t="str">
        <f>VLOOKUP(B11,tb_cliente!$A$5:$J$200,4,FALSE)</f>
        <v>Rua Oceano</v>
      </c>
      <c r="F11" s="17" t="str">
        <f>VLOOKUP(B11,tb_cliente!$A$5:$J$200,5,FALSE)</f>
        <v>s/n</v>
      </c>
      <c r="G11" s="22" t="str">
        <f>VLOOKUP(B11,tb_cliente!$A$5:$J$200,6,FALSE)</f>
        <v>Lt 03 Qd 106 Area 1</v>
      </c>
      <c r="H11" s="17" t="str">
        <f>VLOOKUP(B11,tb_cliente!$A$5:$J$200,7,FALSE)</f>
        <v>Pilar</v>
      </c>
      <c r="I11" s="17" t="str">
        <f>VLOOKUP(B11,tb_cliente!$A$5:$J$200,8,FALSE)</f>
        <v>Recife</v>
      </c>
      <c r="J11" s="17" t="str">
        <f>VLOOKUP(B11,tb_cliente!$A$5:$J$200,9,FALSE)</f>
        <v>PE</v>
      </c>
      <c r="K11" s="17" t="str">
        <f>VLOOKUP(B11,tb_cliente!$A$5:$J$200,10,FALSE)</f>
        <v>50920‑825</v>
      </c>
      <c r="L11" s="13" t="s">
        <v>856</v>
      </c>
      <c r="M11" s="27" t="s">
        <v>1006</v>
      </c>
      <c r="N11" s="25" t="s">
        <v>858</v>
      </c>
      <c r="O11" s="20">
        <v>89</v>
      </c>
    </row>
    <row r="12" spans="1:17" x14ac:dyDescent="0.25">
      <c r="A12" s="15">
        <v>11</v>
      </c>
      <c r="B12" s="15">
        <v>11</v>
      </c>
      <c r="C12" s="17" t="str">
        <f>VLOOKUP(B12,tb_cliente!$A$5:$J$200,2,FALSE)</f>
        <v>Alexandre Amaral Conceição</v>
      </c>
      <c r="D12" s="17" t="str">
        <f>VLOOKUP(B12,tb_cliente!$A$5:$J$200,3,FALSE)</f>
        <v>10381379786</v>
      </c>
      <c r="E12" s="17" t="str">
        <f>VLOOKUP(B12,tb_cliente!$A$5:$J$200,4,FALSE)</f>
        <v>Rua Ivan Baptista de Oliveira</v>
      </c>
      <c r="F12" s="17" t="str">
        <f>VLOOKUP(B12,tb_cliente!$A$5:$J$200,5,FALSE)</f>
        <v>NULL</v>
      </c>
      <c r="G12" s="17" t="str">
        <f>VLOOKUP(B12,tb_cliente!$A$5:$J$200,6,FALSE)</f>
        <v>Lt 23 Qd 48</v>
      </c>
      <c r="H12" s="17" t="str">
        <f>VLOOKUP(B12,tb_cliente!$A$5:$J$200,7,FALSE)</f>
        <v>Nova Campinas</v>
      </c>
      <c r="I12" s="17" t="str">
        <f>VLOOKUP(B12,tb_cliente!$A$5:$J$200,8,FALSE)</f>
        <v>Recife</v>
      </c>
      <c r="J12" s="17" t="str">
        <f>VLOOKUP(B12,tb_cliente!$A$5:$J$200,9,FALSE)</f>
        <v>PE</v>
      </c>
      <c r="K12" s="17" t="str">
        <f>VLOOKUP(B12,tb_cliente!$A$5:$J$200,10,FALSE)</f>
        <v>52031‑216</v>
      </c>
      <c r="L12" s="13" t="s">
        <v>856</v>
      </c>
      <c r="M12" s="27" t="s">
        <v>1007</v>
      </c>
      <c r="N12" s="25" t="s">
        <v>858</v>
      </c>
      <c r="O12" s="20">
        <v>238</v>
      </c>
    </row>
    <row r="13" spans="1:17" x14ac:dyDescent="0.25">
      <c r="A13" s="15">
        <v>12</v>
      </c>
      <c r="B13" s="15">
        <v>12</v>
      </c>
      <c r="C13" s="17" t="str">
        <f>VLOOKUP(B13,tb_cliente!$A$5:$J$200,2,FALSE)</f>
        <v>Alexandre Amorim Couto</v>
      </c>
      <c r="D13" s="17" t="str">
        <f>VLOOKUP(B13,tb_cliente!$A$5:$J$200,3,FALSE)</f>
        <v>08887694724</v>
      </c>
      <c r="E13" s="17" t="str">
        <f>VLOOKUP(B13,tb_cliente!$A$5:$J$200,4,FALSE)</f>
        <v>Rua Manzanares</v>
      </c>
      <c r="F13" s="17">
        <f>VLOOKUP(B13,tb_cliente!$A$5:$J$200,5,FALSE)</f>
        <v>220</v>
      </c>
      <c r="G13" s="17" t="str">
        <f>VLOOKUP(B13,tb_cliente!$A$5:$J$200,6,FALSE)</f>
        <v>ca 3</v>
      </c>
      <c r="H13" s="17" t="str">
        <f>VLOOKUP(B13,tb_cliente!$A$5:$J$200,7,FALSE)</f>
        <v>Parque Paulista</v>
      </c>
      <c r="I13" s="17" t="str">
        <f>VLOOKUP(B13,tb_cliente!$A$5:$J$200,8,FALSE)</f>
        <v>Recife</v>
      </c>
      <c r="J13" s="17" t="str">
        <f>VLOOKUP(B13,tb_cliente!$A$5:$J$200,9,FALSE)</f>
        <v>PE</v>
      </c>
      <c r="K13" s="17" t="str">
        <f>VLOOKUP(B13,tb_cliente!$A$5:$J$200,10,FALSE)</f>
        <v>52031‑216</v>
      </c>
      <c r="L13" s="13" t="s">
        <v>856</v>
      </c>
      <c r="M13" s="28" t="s">
        <v>999</v>
      </c>
      <c r="N13" s="25" t="s">
        <v>858</v>
      </c>
      <c r="O13" s="20">
        <v>37.799999999999997</v>
      </c>
    </row>
    <row r="14" spans="1:17" x14ac:dyDescent="0.25">
      <c r="A14" s="15">
        <v>13</v>
      </c>
      <c r="B14" s="15">
        <v>13</v>
      </c>
      <c r="C14" s="17" t="str">
        <f>VLOOKUP(B14,tb_cliente!$A$5:$J$200,2,FALSE)</f>
        <v>Alexsandro Antonio de Souza</v>
      </c>
      <c r="D14" s="17" t="str">
        <f>VLOOKUP(B14,tb_cliente!$A$5:$J$200,3,FALSE)</f>
        <v>09452325759</v>
      </c>
      <c r="E14" s="17" t="str">
        <f>VLOOKUP(B14,tb_cliente!$A$5:$J$200,4,FALSE)</f>
        <v>Rua Leila</v>
      </c>
      <c r="F14" s="17" t="str">
        <f>VLOOKUP(B14,tb_cliente!$A$5:$J$200,5,FALSE)</f>
        <v>s/n</v>
      </c>
      <c r="G14" s="17" t="str">
        <f>VLOOKUP(B14,tb_cliente!$A$5:$J$200,6,FALSE)</f>
        <v>Lt 06</v>
      </c>
      <c r="H14" s="17" t="str">
        <f>VLOOKUP(B14,tb_cliente!$A$5:$J$200,7,FALSE)</f>
        <v>Parque Imperio</v>
      </c>
      <c r="I14" s="17" t="str">
        <f>VLOOKUP(B14,tb_cliente!$A$5:$J$200,8,FALSE)</f>
        <v>Recife</v>
      </c>
      <c r="J14" s="17" t="str">
        <f>VLOOKUP(B14,tb_cliente!$A$5:$J$200,9,FALSE)</f>
        <v>PE</v>
      </c>
      <c r="K14" s="17" t="str">
        <f>VLOOKUP(B14,tb_cliente!$A$5:$J$200,10,FALSE)</f>
        <v>52031‑216</v>
      </c>
      <c r="L14" s="13" t="s">
        <v>856</v>
      </c>
      <c r="M14" s="27" t="s">
        <v>1004</v>
      </c>
      <c r="N14" s="25" t="s">
        <v>859</v>
      </c>
      <c r="O14" s="20">
        <v>319.60000000000002</v>
      </c>
    </row>
    <row r="15" spans="1:17" x14ac:dyDescent="0.25">
      <c r="A15" s="15">
        <v>14</v>
      </c>
      <c r="B15" s="15">
        <v>14</v>
      </c>
      <c r="C15" s="17" t="str">
        <f>VLOOKUP(B15,tb_cliente!$A$5:$J$200,2,FALSE)</f>
        <v>Aline Antonio dos Santos</v>
      </c>
      <c r="D15" s="17" t="str">
        <f>VLOOKUP(B15,tb_cliente!$A$5:$J$200,3,FALSE)</f>
        <v>08728972748</v>
      </c>
      <c r="E15" s="17" t="str">
        <f>VLOOKUP(B15,tb_cliente!$A$5:$J$200,4,FALSE)</f>
        <v>Rua Marechal Hermes</v>
      </c>
      <c r="F15" s="17">
        <f>VLOOKUP(B15,tb_cliente!$A$5:$J$200,5,FALSE)</f>
        <v>4</v>
      </c>
      <c r="G15" s="17" t="str">
        <f>VLOOKUP(B15,tb_cliente!$A$5:$J$200,6,FALSE)</f>
        <v>NULL</v>
      </c>
      <c r="H15" s="17" t="str">
        <f>VLOOKUP(B15,tb_cliente!$A$5:$J$200,7,FALSE)</f>
        <v xml:space="preserve">Parque Sayonara (Vila Inhomirim) </v>
      </c>
      <c r="I15" s="17" t="str">
        <f>VLOOKUP(B15,tb_cliente!$A$5:$J$200,8,FALSE)</f>
        <v>Recife</v>
      </c>
      <c r="J15" s="17" t="str">
        <f>VLOOKUP(B15,tb_cliente!$A$5:$J$200,9,FALSE)</f>
        <v>PE</v>
      </c>
      <c r="K15" s="17" t="str">
        <f>VLOOKUP(B15,tb_cliente!$A$5:$J$200,10,FALSE)</f>
        <v>52031‑216</v>
      </c>
      <c r="L15" s="13" t="s">
        <v>860</v>
      </c>
      <c r="M15" s="27" t="s">
        <v>1008</v>
      </c>
      <c r="N15" s="25" t="s">
        <v>859</v>
      </c>
      <c r="O15" s="20">
        <v>0</v>
      </c>
    </row>
    <row r="16" spans="1:17" x14ac:dyDescent="0.25">
      <c r="A16" s="15">
        <v>15</v>
      </c>
      <c r="B16" s="15">
        <v>15</v>
      </c>
      <c r="C16" s="17" t="str">
        <f>VLOOKUP(B16,tb_cliente!$A$5:$J$200,2,FALSE)</f>
        <v>Aline Antonio dos Santos Silva</v>
      </c>
      <c r="D16" s="17" t="str">
        <f>VLOOKUP(B16,tb_cliente!$A$5:$J$200,3,FALSE)</f>
        <v>07465207620</v>
      </c>
      <c r="E16" s="17" t="str">
        <f>VLOOKUP(B16,tb_cliente!$A$5:$J$200,4,FALSE)</f>
        <v>Rua Nossa Senhora de Fatima</v>
      </c>
      <c r="F16" s="17" t="str">
        <f>VLOOKUP(B16,tb_cliente!$A$5:$J$200,5,FALSE)</f>
        <v>s/n</v>
      </c>
      <c r="G16" s="17" t="str">
        <f>VLOOKUP(B16,tb_cliente!$A$5:$J$200,6,FALSE)</f>
        <v>Lt 14 Qd A Casa 02</v>
      </c>
      <c r="H16" s="17" t="str">
        <f>VLOOKUP(B16,tb_cliente!$A$5:$J$200,7,FALSE)</f>
        <v>Pilar</v>
      </c>
      <c r="I16" s="17" t="str">
        <f>VLOOKUP(B16,tb_cliente!$A$5:$J$200,8,FALSE)</f>
        <v>Recife</v>
      </c>
      <c r="J16" s="17" t="str">
        <f>VLOOKUP(B16,tb_cliente!$A$5:$J$200,9,FALSE)</f>
        <v>PE</v>
      </c>
      <c r="K16" s="17" t="str">
        <f>VLOOKUP(B16,tb_cliente!$A$5:$J$200,10,FALSE)</f>
        <v>50920‑825</v>
      </c>
      <c r="L16" s="13" t="s">
        <v>856</v>
      </c>
      <c r="M16" s="27" t="s">
        <v>1000</v>
      </c>
      <c r="N16" s="25" t="s">
        <v>859</v>
      </c>
      <c r="O16" s="20">
        <v>73.400000000000006</v>
      </c>
    </row>
    <row r="17" spans="1:15" x14ac:dyDescent="0.25">
      <c r="A17" s="15">
        <v>16</v>
      </c>
      <c r="B17" s="15">
        <v>16</v>
      </c>
      <c r="C17" s="17" t="str">
        <f>VLOOKUP(B17,tb_cliente!$A$5:$J$200,2,FALSE)</f>
        <v>Alisson Antonio Ferreira Lopes</v>
      </c>
      <c r="D17" s="17" t="str">
        <f>VLOOKUP(B17,tb_cliente!$A$5:$J$200,3,FALSE)</f>
        <v>09579229726</v>
      </c>
      <c r="E17" s="17" t="str">
        <f>VLOOKUP(B17,tb_cliente!$A$5:$J$200,4,FALSE)</f>
        <v xml:space="preserve">Rua Jussara </v>
      </c>
      <c r="F17" s="17">
        <f>VLOOKUP(B17,tb_cliente!$A$5:$J$200,5,FALSE)</f>
        <v>474</v>
      </c>
      <c r="G17" s="17" t="str">
        <f>VLOOKUP(B17,tb_cliente!$A$5:$J$200,6,FALSE)</f>
        <v>NULL</v>
      </c>
      <c r="H17" s="17" t="str">
        <f>VLOOKUP(B17,tb_cliente!$A$5:$J$200,7,FALSE)</f>
        <v>Parque Duque</v>
      </c>
      <c r="I17" s="17" t="str">
        <f>VLOOKUP(B17,tb_cliente!$A$5:$J$200,8,FALSE)</f>
        <v>Recife</v>
      </c>
      <c r="J17" s="17" t="str">
        <f>VLOOKUP(B17,tb_cliente!$A$5:$J$200,9,FALSE)</f>
        <v>PE</v>
      </c>
      <c r="K17" s="17" t="str">
        <f>VLOOKUP(B17,tb_cliente!$A$5:$J$200,10,FALSE)</f>
        <v>52031‑216</v>
      </c>
      <c r="L17" s="13" t="s">
        <v>856</v>
      </c>
      <c r="M17" s="27" t="s">
        <v>1003</v>
      </c>
      <c r="N17" s="25" t="s">
        <v>859</v>
      </c>
      <c r="O17" s="20">
        <v>196.5</v>
      </c>
    </row>
    <row r="18" spans="1:15" x14ac:dyDescent="0.25">
      <c r="A18" s="15">
        <v>17</v>
      </c>
      <c r="B18" s="15">
        <v>17</v>
      </c>
      <c r="C18" s="17" t="str">
        <f>VLOOKUP(B18,tb_cliente!$A$5:$J$200,2,FALSE)</f>
        <v>Allan Antonio Jacinto da Silva</v>
      </c>
      <c r="D18" s="17" t="str">
        <f>VLOOKUP(B18,tb_cliente!$A$5:$J$200,3,FALSE)</f>
        <v>04152748758</v>
      </c>
      <c r="E18" s="17" t="str">
        <f>VLOOKUP(B18,tb_cliente!$A$5:$J$200,4,FALSE)</f>
        <v>Rua Rio Paraiba do Sul</v>
      </c>
      <c r="F18" s="17">
        <f>VLOOKUP(B18,tb_cliente!$A$5:$J$200,5,FALSE)</f>
        <v>377</v>
      </c>
      <c r="G18" s="17" t="str">
        <f>VLOOKUP(B18,tb_cliente!$A$5:$J$200,6,FALSE)</f>
        <v>L2 Q4</v>
      </c>
      <c r="H18" s="17" t="str">
        <f>VLOOKUP(B18,tb_cliente!$A$5:$J$200,7,FALSE)</f>
        <v>São Gonçalo</v>
      </c>
      <c r="I18" s="17" t="str">
        <f>VLOOKUP(B18,tb_cliente!$A$5:$J$200,8,FALSE)</f>
        <v>Recife</v>
      </c>
      <c r="J18" s="17" t="str">
        <f>VLOOKUP(B18,tb_cliente!$A$5:$J$200,9,FALSE)</f>
        <v>PE</v>
      </c>
      <c r="K18" s="17" t="str">
        <f>VLOOKUP(B18,tb_cliente!$A$5:$J$200,10,FALSE)</f>
        <v>50810‑065</v>
      </c>
      <c r="L18" s="13" t="s">
        <v>856</v>
      </c>
      <c r="M18" s="27" t="s">
        <v>1005</v>
      </c>
      <c r="N18" s="25" t="s">
        <v>859</v>
      </c>
      <c r="O18" s="20">
        <v>8.9</v>
      </c>
    </row>
    <row r="19" spans="1:15" x14ac:dyDescent="0.25">
      <c r="A19" s="15">
        <v>18</v>
      </c>
      <c r="B19" s="15">
        <v>18</v>
      </c>
      <c r="C19" s="17" t="str">
        <f>VLOOKUP(B19,tb_cliente!$A$5:$J$200,2,FALSE)</f>
        <v>Amanda Aparecido dos Santos</v>
      </c>
      <c r="D19" s="17" t="str">
        <f>VLOOKUP(B19,tb_cliente!$A$5:$J$200,3,FALSE)</f>
        <v>10508706735</v>
      </c>
      <c r="E19" s="17" t="str">
        <f>VLOOKUP(B19,tb_cliente!$A$5:$J$200,4,FALSE)</f>
        <v>Rua Italo Bernardes</v>
      </c>
      <c r="F19" s="17">
        <f>VLOOKUP(B19,tb_cliente!$A$5:$J$200,5,FALSE)</f>
        <v>15</v>
      </c>
      <c r="G19" s="17" t="str">
        <f>VLOOKUP(B19,tb_cliente!$A$5:$J$200,6,FALSE)</f>
        <v>casa 02</v>
      </c>
      <c r="H19" s="17" t="str">
        <f>VLOOKUP(B19,tb_cliente!$A$5:$J$200,7,FALSE)</f>
        <v xml:space="preserve">Nossa Senhora </v>
      </c>
      <c r="I19" s="17" t="str">
        <f>VLOOKUP(B19,tb_cliente!$A$5:$J$200,8,FALSE)</f>
        <v>Recife</v>
      </c>
      <c r="J19" s="17" t="str">
        <f>VLOOKUP(B19,tb_cliente!$A$5:$J$200,9,FALSE)</f>
        <v>PE</v>
      </c>
      <c r="K19" s="17" t="str">
        <f>VLOOKUP(B19,tb_cliente!$A$5:$J$200,10,FALSE)</f>
        <v>52031‑216</v>
      </c>
      <c r="L19" s="13" t="s">
        <v>856</v>
      </c>
      <c r="M19" s="27" t="s">
        <v>1005</v>
      </c>
      <c r="N19" s="25" t="s">
        <v>859</v>
      </c>
      <c r="O19" s="20">
        <v>8.9</v>
      </c>
    </row>
    <row r="20" spans="1:15" x14ac:dyDescent="0.25">
      <c r="A20" s="15">
        <v>19</v>
      </c>
      <c r="B20" s="15">
        <v>19</v>
      </c>
      <c r="C20" s="17" t="str">
        <f>VLOOKUP(B20,tb_cliente!$A$5:$J$200,2,FALSE)</f>
        <v>Amilton Araujo da Silva</v>
      </c>
      <c r="D20" s="17" t="str">
        <f>VLOOKUP(B20,tb_cliente!$A$5:$J$200,3,FALSE)</f>
        <v>04465304751</v>
      </c>
      <c r="E20" s="17" t="str">
        <f>VLOOKUP(B20,tb_cliente!$A$5:$J$200,4,FALSE)</f>
        <v>Rua Ricardo Guimaraes</v>
      </c>
      <c r="F20" s="17">
        <f>VLOOKUP(B20,tb_cliente!$A$5:$J$200,5,FALSE)</f>
        <v>115</v>
      </c>
      <c r="G20" s="17" t="str">
        <f>VLOOKUP(B20,tb_cliente!$A$5:$J$200,6,FALSE)</f>
        <v>casa</v>
      </c>
      <c r="H20" s="17" t="str">
        <f>VLOOKUP(B20,tb_cliente!$A$5:$J$200,7,FALSE)</f>
        <v>São Bento</v>
      </c>
      <c r="I20" s="17" t="str">
        <f>VLOOKUP(B20,tb_cliente!$A$5:$J$200,8,FALSE)</f>
        <v>Recife</v>
      </c>
      <c r="J20" s="17" t="str">
        <f>VLOOKUP(B20,tb_cliente!$A$5:$J$200,9,FALSE)</f>
        <v>PE</v>
      </c>
      <c r="K20" s="17" t="str">
        <f>VLOOKUP(B20,tb_cliente!$A$5:$J$200,10,FALSE)</f>
        <v>50810‑065</v>
      </c>
      <c r="L20" s="13" t="s">
        <v>856</v>
      </c>
      <c r="M20" s="27" t="s">
        <v>997</v>
      </c>
      <c r="N20" s="25" t="s">
        <v>859</v>
      </c>
      <c r="O20" s="20">
        <v>35.6</v>
      </c>
    </row>
    <row r="21" spans="1:15" x14ac:dyDescent="0.25">
      <c r="A21" s="15">
        <v>20</v>
      </c>
      <c r="B21" s="15">
        <v>20</v>
      </c>
      <c r="C21" s="17" t="str">
        <f>VLOOKUP(B21,tb_cliente!$A$5:$J$200,2,FALSE)</f>
        <v>Ana Araujo de Sousa</v>
      </c>
      <c r="D21" s="17" t="str">
        <f>VLOOKUP(B21,tb_cliente!$A$5:$J$200,3,FALSE)</f>
        <v>08723498712</v>
      </c>
      <c r="E21" s="17" t="str">
        <f>VLOOKUP(B21,tb_cliente!$A$5:$J$200,4,FALSE)</f>
        <v>Rua Marechal Hermes</v>
      </c>
      <c r="F21" s="17">
        <f>VLOOKUP(B21,tb_cliente!$A$5:$J$200,5,FALSE)</f>
        <v>47</v>
      </c>
      <c r="G21" s="17" t="str">
        <f>VLOOKUP(B21,tb_cliente!$A$5:$J$200,6,FALSE)</f>
        <v>NULL</v>
      </c>
      <c r="H21" s="17" t="str">
        <f>VLOOKUP(B21,tb_cliente!$A$5:$J$200,7,FALSE)</f>
        <v>Parque Senhor do Bonfim</v>
      </c>
      <c r="I21" s="17" t="str">
        <f>VLOOKUP(B21,tb_cliente!$A$5:$J$200,8,FALSE)</f>
        <v>Recife</v>
      </c>
      <c r="J21" s="17" t="str">
        <f>VLOOKUP(B21,tb_cliente!$A$5:$J$200,9,FALSE)</f>
        <v>PE</v>
      </c>
      <c r="K21" s="17" t="str">
        <f>VLOOKUP(B21,tb_cliente!$A$5:$J$200,10,FALSE)</f>
        <v>52031‑216</v>
      </c>
      <c r="L21" s="13" t="s">
        <v>856</v>
      </c>
      <c r="M21" s="27" t="s">
        <v>1001</v>
      </c>
      <c r="N21" s="25" t="s">
        <v>859</v>
      </c>
      <c r="O21" s="20">
        <v>85.3</v>
      </c>
    </row>
    <row r="22" spans="1:15" x14ac:dyDescent="0.25">
      <c r="A22" s="15">
        <v>21</v>
      </c>
      <c r="B22" s="15">
        <v>21</v>
      </c>
      <c r="C22" s="17" t="str">
        <f>VLOOKUP(B22,tb_cliente!$A$5:$J$200,2,FALSE)</f>
        <v>Ana Araujo Lima</v>
      </c>
      <c r="D22" s="17" t="str">
        <f>VLOOKUP(B22,tb_cliente!$A$5:$J$200,3,FALSE)</f>
        <v>05848617481</v>
      </c>
      <c r="E22" s="17" t="str">
        <f>VLOOKUP(B22,tb_cliente!$A$5:$J$200,4,FALSE)</f>
        <v>Rua Pedro Toledo</v>
      </c>
      <c r="F22" s="17">
        <f>VLOOKUP(B22,tb_cliente!$A$5:$J$200,5,FALSE)</f>
        <v>26</v>
      </c>
      <c r="G22" s="17" t="str">
        <f>VLOOKUP(B22,tb_cliente!$A$5:$J$200,6,FALSE)</f>
        <v>LT 26 Quadra2</v>
      </c>
      <c r="H22" s="17" t="str">
        <f>VLOOKUP(B22,tb_cliente!$A$5:$J$200,7,FALSE)</f>
        <v>Residencial Masterviille</v>
      </c>
      <c r="I22" s="17" t="str">
        <f>VLOOKUP(B22,tb_cliente!$A$5:$J$200,8,FALSE)</f>
        <v>Recife</v>
      </c>
      <c r="J22" s="17" t="str">
        <f>VLOOKUP(B22,tb_cliente!$A$5:$J$200,9,FALSE)</f>
        <v>PE</v>
      </c>
      <c r="K22" s="17" t="str">
        <f>VLOOKUP(B22,tb_cliente!$A$5:$J$200,10,FALSE)</f>
        <v>50920‑825</v>
      </c>
      <c r="L22" s="13" t="s">
        <v>856</v>
      </c>
      <c r="M22" s="27" t="s">
        <v>1002</v>
      </c>
      <c r="N22" s="25" t="s">
        <v>859</v>
      </c>
      <c r="O22" s="20">
        <v>123.1</v>
      </c>
    </row>
    <row r="23" spans="1:15" x14ac:dyDescent="0.25">
      <c r="A23" s="15">
        <v>22</v>
      </c>
      <c r="B23" s="15">
        <v>22</v>
      </c>
      <c r="C23" s="17" t="str">
        <f>VLOOKUP(B23,tb_cliente!$A$5:$J$200,2,FALSE)</f>
        <v>Anderson Area da Silva</v>
      </c>
      <c r="D23" s="17" t="str">
        <f>VLOOKUP(B23,tb_cliente!$A$5:$J$200,3,FALSE)</f>
        <v>08531467627</v>
      </c>
      <c r="E23" s="17" t="str">
        <f>VLOOKUP(B23,tb_cliente!$A$5:$J$200,4,FALSE)</f>
        <v xml:space="preserve">Rua Maria Trindade </v>
      </c>
      <c r="F23" s="17">
        <f>VLOOKUP(B23,tb_cliente!$A$5:$J$200,5,FALSE)</f>
        <v>247</v>
      </c>
      <c r="G23" s="17" t="str">
        <f>VLOOKUP(B23,tb_cliente!$A$5:$J$200,6,FALSE)</f>
        <v>NULL</v>
      </c>
      <c r="H23" s="17" t="str">
        <f>VLOOKUP(B23,tb_cliente!$A$5:$J$200,7,FALSE)</f>
        <v>Pauliceia</v>
      </c>
      <c r="I23" s="17" t="str">
        <f>VLOOKUP(B23,tb_cliente!$A$5:$J$200,8,FALSE)</f>
        <v>Recife</v>
      </c>
      <c r="J23" s="17" t="str">
        <f>VLOOKUP(B23,tb_cliente!$A$5:$J$200,9,FALSE)</f>
        <v>PE</v>
      </c>
      <c r="K23" s="17" t="str">
        <f>VLOOKUP(B23,tb_cliente!$A$5:$J$200,10,FALSE)</f>
        <v>52031‑216</v>
      </c>
      <c r="L23" s="13" t="s">
        <v>856</v>
      </c>
      <c r="M23" s="27" t="s">
        <v>999</v>
      </c>
      <c r="N23" s="25" t="s">
        <v>861</v>
      </c>
      <c r="O23" s="20">
        <v>37.799999999999997</v>
      </c>
    </row>
    <row r="24" spans="1:15" x14ac:dyDescent="0.25">
      <c r="A24" s="15">
        <v>23</v>
      </c>
      <c r="B24" s="15">
        <v>23</v>
      </c>
      <c r="C24" s="17" t="str">
        <f>VLOOKUP(B24,tb_cliente!$A$5:$J$200,2,FALSE)</f>
        <v>André Barbosa Rosa</v>
      </c>
      <c r="D24" s="17" t="str">
        <f>VLOOKUP(B24,tb_cliente!$A$5:$J$200,3,FALSE)</f>
        <v>04617418665</v>
      </c>
      <c r="E24" s="17" t="str">
        <f>VLOOKUP(B24,tb_cliente!$A$5:$J$200,4,FALSE)</f>
        <v>Rua Recife</v>
      </c>
      <c r="F24" s="17">
        <f>VLOOKUP(B24,tb_cliente!$A$5:$J$200,5,FALSE)</f>
        <v>5</v>
      </c>
      <c r="G24" s="17" t="str">
        <f>VLOOKUP(B24,tb_cliente!$A$5:$J$200,6,FALSE)</f>
        <v>NULL</v>
      </c>
      <c r="H24" s="17" t="str">
        <f>VLOOKUP(B24,tb_cliente!$A$5:$J$200,7,FALSE)</f>
        <v>Santo Antonio</v>
      </c>
      <c r="I24" s="17" t="str">
        <f>VLOOKUP(B24,tb_cliente!$A$5:$J$200,8,FALSE)</f>
        <v>Recife</v>
      </c>
      <c r="J24" s="17" t="str">
        <f>VLOOKUP(B24,tb_cliente!$A$5:$J$200,9,FALSE)</f>
        <v>PE</v>
      </c>
      <c r="K24" s="17" t="str">
        <f>VLOOKUP(B24,tb_cliente!$A$5:$J$200,10,FALSE)</f>
        <v>50810‑065</v>
      </c>
      <c r="L24" s="13" t="s">
        <v>856</v>
      </c>
      <c r="M24" s="27" t="s">
        <v>1000</v>
      </c>
      <c r="N24" s="25" t="s">
        <v>861</v>
      </c>
      <c r="O24" s="20">
        <v>73.400000000000006</v>
      </c>
    </row>
    <row r="25" spans="1:15" x14ac:dyDescent="0.25">
      <c r="A25" s="15">
        <v>24</v>
      </c>
      <c r="B25" s="15">
        <v>24</v>
      </c>
      <c r="C25" s="17" t="str">
        <f>VLOOKUP(B25,tb_cliente!$A$5:$J$200,2,FALSE)</f>
        <v>Andreia Barreira Filho</v>
      </c>
      <c r="D25" s="17" t="str">
        <f>VLOOKUP(B25,tb_cliente!$A$5:$J$200,3,FALSE)</f>
        <v>08019222730</v>
      </c>
      <c r="E25" s="17" t="str">
        <f>VLOOKUP(B25,tb_cliente!$A$5:$J$200,4,FALSE)</f>
        <v>Rua Minas Gerais</v>
      </c>
      <c r="F25" s="17">
        <f>VLOOKUP(B25,tb_cliente!$A$5:$J$200,5,FALSE)</f>
        <v>393</v>
      </c>
      <c r="G25" s="17" t="str">
        <f>VLOOKUP(B25,tb_cliente!$A$5:$J$200,6,FALSE)</f>
        <v>Qd Lt 26</v>
      </c>
      <c r="H25" s="17" t="str">
        <f>VLOOKUP(B25,tb_cliente!$A$5:$J$200,7,FALSE)</f>
        <v>Piabetá Inhomirim</v>
      </c>
      <c r="I25" s="17" t="str">
        <f>VLOOKUP(B25,tb_cliente!$A$5:$J$200,8,FALSE)</f>
        <v>Recife</v>
      </c>
      <c r="J25" s="17" t="str">
        <f>VLOOKUP(B25,tb_cliente!$A$5:$J$200,9,FALSE)</f>
        <v>PE</v>
      </c>
      <c r="K25" s="17" t="str">
        <f>VLOOKUP(B25,tb_cliente!$A$5:$J$200,10,FALSE)</f>
        <v>52031‑216</v>
      </c>
      <c r="L25" s="13" t="s">
        <v>856</v>
      </c>
      <c r="M25" s="27" t="s">
        <v>1001</v>
      </c>
      <c r="N25" s="25" t="s">
        <v>861</v>
      </c>
      <c r="O25" s="20">
        <v>85.3</v>
      </c>
    </row>
    <row r="26" spans="1:15" x14ac:dyDescent="0.25">
      <c r="A26" s="15">
        <v>25</v>
      </c>
      <c r="B26" s="15">
        <v>25</v>
      </c>
      <c r="C26" s="17" t="str">
        <f>VLOOKUP(B26,tb_cliente!$A$5:$J$200,2,FALSE)</f>
        <v>Andressa Barreto Guilherme</v>
      </c>
      <c r="D26" s="17" t="str">
        <f>VLOOKUP(B26,tb_cliente!$A$5:$J$200,3,FALSE)</f>
        <v>08887049741</v>
      </c>
      <c r="E26" s="17" t="str">
        <f>VLOOKUP(B26,tb_cliente!$A$5:$J$200,4,FALSE)</f>
        <v>Rua Maraca</v>
      </c>
      <c r="F26" s="17">
        <f>VLOOKUP(B26,tb_cliente!$A$5:$J$200,5,FALSE)</f>
        <v>383</v>
      </c>
      <c r="G26" s="17" t="str">
        <f>VLOOKUP(B26,tb_cliente!$A$5:$J$200,6,FALSE)</f>
        <v>NULL</v>
      </c>
      <c r="H26" s="17" t="str">
        <f>VLOOKUP(B26,tb_cliente!$A$5:$J$200,7,FALSE)</f>
        <v>Parque Paulista</v>
      </c>
      <c r="I26" s="17" t="str">
        <f>VLOOKUP(B26,tb_cliente!$A$5:$J$200,8,FALSE)</f>
        <v>Recife</v>
      </c>
      <c r="J26" s="17" t="str">
        <f>VLOOKUP(B26,tb_cliente!$A$5:$J$200,9,FALSE)</f>
        <v>PE</v>
      </c>
      <c r="K26" s="17" t="str">
        <f>VLOOKUP(B26,tb_cliente!$A$5:$J$200,10,FALSE)</f>
        <v>52031‑216</v>
      </c>
      <c r="L26" s="13" t="s">
        <v>856</v>
      </c>
      <c r="M26" s="27" t="s">
        <v>997</v>
      </c>
      <c r="N26" s="25" t="s">
        <v>861</v>
      </c>
      <c r="O26" s="20">
        <v>35.6</v>
      </c>
    </row>
    <row r="27" spans="1:15" x14ac:dyDescent="0.25">
      <c r="A27" s="15">
        <v>26</v>
      </c>
      <c r="B27" s="15">
        <v>26</v>
      </c>
      <c r="C27" s="17" t="str">
        <f>VLOOKUP(B27,tb_cliente!$A$5:$J$200,2,FALSE)</f>
        <v>Angela Barreto Lima Fraga</v>
      </c>
      <c r="D27" s="17" t="str">
        <f>VLOOKUP(B27,tb_cliente!$A$5:$J$200,3,FALSE)</f>
        <v>05797143785</v>
      </c>
      <c r="E27" s="17" t="str">
        <f>VLOOKUP(B27,tb_cliente!$A$5:$J$200,4,FALSE)</f>
        <v>Rua Perimetral</v>
      </c>
      <c r="F27" s="17">
        <f>VLOOKUP(B27,tb_cliente!$A$5:$J$200,5,FALSE)</f>
        <v>7</v>
      </c>
      <c r="G27" s="17" t="str">
        <f>VLOOKUP(B27,tb_cliente!$A$5:$J$200,6,FALSE)</f>
        <v>Sobrado</v>
      </c>
      <c r="H27" s="17" t="str">
        <f>VLOOKUP(B27,tb_cliente!$A$5:$J$200,7,FALSE)</f>
        <v>Ricardo Albuquerque</v>
      </c>
      <c r="I27" s="17" t="str">
        <f>VLOOKUP(B27,tb_cliente!$A$5:$J$200,8,FALSE)</f>
        <v>Recife</v>
      </c>
      <c r="J27" s="17" t="str">
        <f>VLOOKUP(B27,tb_cliente!$A$5:$J$200,9,FALSE)</f>
        <v>PE</v>
      </c>
      <c r="K27" s="17" t="str">
        <f>VLOOKUP(B27,tb_cliente!$A$5:$J$200,10,FALSE)</f>
        <v>50920‑825</v>
      </c>
      <c r="L27" s="13" t="s">
        <v>856</v>
      </c>
      <c r="M27" s="27" t="s">
        <v>1002</v>
      </c>
      <c r="N27" s="25" t="s">
        <v>861</v>
      </c>
      <c r="O27" s="20">
        <v>123.1</v>
      </c>
    </row>
    <row r="28" spans="1:15" x14ac:dyDescent="0.25">
      <c r="A28" s="15">
        <v>27</v>
      </c>
      <c r="B28" s="15">
        <v>27</v>
      </c>
      <c r="C28" s="17" t="str">
        <f>VLOOKUP(B28,tb_cliente!$A$5:$J$200,2,FALSE)</f>
        <v>Angelo Barros da Silva Braz</v>
      </c>
      <c r="D28" s="17" t="str">
        <f>VLOOKUP(B28,tb_cliente!$A$5:$J$200,3,FALSE)</f>
        <v>10362787765</v>
      </c>
      <c r="E28" s="17" t="str">
        <f>VLOOKUP(B28,tb_cliente!$A$5:$J$200,4,FALSE)</f>
        <v>Rua Izabel Louzada de Campos</v>
      </c>
      <c r="F28" s="17">
        <f>VLOOKUP(B28,tb_cliente!$A$5:$J$200,5,FALSE)</f>
        <v>34</v>
      </c>
      <c r="G28" s="17" t="str">
        <f>VLOOKUP(B28,tb_cliente!$A$5:$J$200,6,FALSE)</f>
        <v>Casa 04</v>
      </c>
      <c r="H28" s="17" t="str">
        <f>VLOOKUP(B28,tb_cliente!$A$5:$J$200,7,FALSE)</f>
        <v>Nova Campinas</v>
      </c>
      <c r="I28" s="17" t="str">
        <f>VLOOKUP(B28,tb_cliente!$A$5:$J$200,8,FALSE)</f>
        <v>Recife</v>
      </c>
      <c r="J28" s="17" t="str">
        <f>VLOOKUP(B28,tb_cliente!$A$5:$J$200,9,FALSE)</f>
        <v>PE</v>
      </c>
      <c r="K28" s="17" t="str">
        <f>VLOOKUP(B28,tb_cliente!$A$5:$J$200,10,FALSE)</f>
        <v>52031‑216</v>
      </c>
      <c r="L28" s="13" t="s">
        <v>856</v>
      </c>
      <c r="M28" s="27" t="s">
        <v>1005</v>
      </c>
      <c r="N28" s="25" t="s">
        <v>861</v>
      </c>
      <c r="O28" s="20">
        <v>8.9</v>
      </c>
    </row>
    <row r="29" spans="1:15" x14ac:dyDescent="0.25">
      <c r="A29" s="15">
        <v>28</v>
      </c>
      <c r="B29" s="15">
        <v>28</v>
      </c>
      <c r="C29" s="17" t="str">
        <f>VLOOKUP(B29,tb_cliente!$A$5:$J$200,2,FALSE)</f>
        <v>Anselmo Barros da Silva Neto</v>
      </c>
      <c r="D29" s="17" t="str">
        <f>VLOOKUP(B29,tb_cliente!$A$5:$J$200,3,FALSE)</f>
        <v>03671774720</v>
      </c>
      <c r="E29" s="17" t="str">
        <f>VLOOKUP(B29,tb_cliente!$A$5:$J$200,4,FALSE)</f>
        <v xml:space="preserve">Rua Rua Giparana </v>
      </c>
      <c r="F29" s="17">
        <f>VLOOKUP(B29,tb_cliente!$A$5:$J$200,5,FALSE)</f>
        <v>7</v>
      </c>
      <c r="G29" s="17" t="str">
        <f>VLOOKUP(B29,tb_cliente!$A$5:$J$200,6,FALSE)</f>
        <v>NULL</v>
      </c>
      <c r="H29" s="17" t="str">
        <f>VLOOKUP(B29,tb_cliente!$A$5:$J$200,7,FALSE)</f>
        <v>Saracuruna</v>
      </c>
      <c r="I29" s="17" t="str">
        <f>VLOOKUP(B29,tb_cliente!$A$5:$J$200,8,FALSE)</f>
        <v>Recife</v>
      </c>
      <c r="J29" s="17" t="str">
        <f>VLOOKUP(B29,tb_cliente!$A$5:$J$200,9,FALSE)</f>
        <v>PE</v>
      </c>
      <c r="K29" s="17" t="str">
        <f>VLOOKUP(B29,tb_cliente!$A$5:$J$200,10,FALSE)</f>
        <v>50010-010</v>
      </c>
      <c r="L29" s="13" t="s">
        <v>856</v>
      </c>
      <c r="M29" s="27" t="s">
        <v>1002</v>
      </c>
      <c r="N29" s="25" t="s">
        <v>861</v>
      </c>
      <c r="O29" s="20">
        <v>123.1</v>
      </c>
    </row>
    <row r="30" spans="1:15" x14ac:dyDescent="0.25">
      <c r="A30" s="15">
        <v>29</v>
      </c>
      <c r="B30" s="15">
        <v>29</v>
      </c>
      <c r="C30" s="17" t="str">
        <f>VLOOKUP(B30,tb_cliente!$A$5:$J$200,2,FALSE)</f>
        <v>Antonio Belo Miranda</v>
      </c>
      <c r="D30" s="17" t="str">
        <f>VLOOKUP(B30,tb_cliente!$A$5:$J$200,3,FALSE)</f>
        <v>10861438724</v>
      </c>
      <c r="E30" s="17" t="str">
        <f>VLOOKUP(B30,tb_cliente!$A$5:$J$200,4,FALSE)</f>
        <v xml:space="preserve">Rua Helio Fellet </v>
      </c>
      <c r="F30" s="17">
        <f>VLOOKUP(B30,tb_cliente!$A$5:$J$200,5,FALSE)</f>
        <v>39</v>
      </c>
      <c r="G30" s="17" t="str">
        <f>VLOOKUP(B30,tb_cliente!$A$5:$J$200,6,FALSE)</f>
        <v>Lt 8 Qd 23</v>
      </c>
      <c r="H30" s="17" t="str">
        <f>VLOOKUP(B30,tb_cliente!$A$5:$J$200,7,FALSE)</f>
        <v>Mantiquira</v>
      </c>
      <c r="I30" s="17" t="str">
        <f>VLOOKUP(B30,tb_cliente!$A$5:$J$200,8,FALSE)</f>
        <v>Recife</v>
      </c>
      <c r="J30" s="17" t="str">
        <f>VLOOKUP(B30,tb_cliente!$A$5:$J$200,9,FALSE)</f>
        <v>PE</v>
      </c>
      <c r="K30" s="17" t="str">
        <f>VLOOKUP(B30,tb_cliente!$A$5:$J$200,10,FALSE)</f>
        <v>52031‑216</v>
      </c>
      <c r="L30" s="13" t="s">
        <v>856</v>
      </c>
      <c r="M30" s="27" t="s">
        <v>1005</v>
      </c>
      <c r="N30" s="25" t="s">
        <v>861</v>
      </c>
      <c r="O30" s="20">
        <v>8.9</v>
      </c>
    </row>
    <row r="31" spans="1:15" x14ac:dyDescent="0.25">
      <c r="A31" s="15">
        <v>30</v>
      </c>
      <c r="B31" s="15">
        <v>30</v>
      </c>
      <c r="C31" s="17" t="str">
        <f>VLOOKUP(B31,tb_cliente!$A$5:$J$200,2,FALSE)</f>
        <v>Antônio Bernardo Buriche</v>
      </c>
      <c r="D31" s="17" t="str">
        <f>VLOOKUP(B31,tb_cliente!$A$5:$J$200,3,FALSE)</f>
        <v>05931442736</v>
      </c>
      <c r="E31" s="17" t="str">
        <f>VLOOKUP(B31,tb_cliente!$A$5:$J$200,4,FALSE)</f>
        <v>Rua Pedro Lessa</v>
      </c>
      <c r="F31" s="17">
        <f>VLOOKUP(B31,tb_cliente!$A$5:$J$200,5,FALSE)</f>
        <v>135</v>
      </c>
      <c r="G31" s="17" t="str">
        <f>VLOOKUP(B31,tb_cliente!$A$5:$J$200,6,FALSE)</f>
        <v>CS2</v>
      </c>
      <c r="H31" s="17" t="str">
        <f>VLOOKUP(B31,tb_cliente!$A$5:$J$200,7,FALSE)</f>
        <v>Recreio dos Bandeirantes</v>
      </c>
      <c r="I31" s="17" t="str">
        <f>VLOOKUP(B31,tb_cliente!$A$5:$J$200,8,FALSE)</f>
        <v>Recife</v>
      </c>
      <c r="J31" s="17" t="str">
        <f>VLOOKUP(B31,tb_cliente!$A$5:$J$200,9,FALSE)</f>
        <v>PE</v>
      </c>
      <c r="K31" s="17" t="str">
        <f>VLOOKUP(B31,tb_cliente!$A$5:$J$200,10,FALSE)</f>
        <v>50920‑825</v>
      </c>
      <c r="L31" s="13" t="s">
        <v>856</v>
      </c>
      <c r="M31" s="27" t="s">
        <v>1004</v>
      </c>
      <c r="N31" s="25" t="s">
        <v>861</v>
      </c>
      <c r="O31" s="20">
        <v>319.60000000000002</v>
      </c>
    </row>
    <row r="32" spans="1:15" x14ac:dyDescent="0.25">
      <c r="A32" s="15">
        <v>31</v>
      </c>
      <c r="B32" s="15">
        <v>31</v>
      </c>
      <c r="C32" s="17" t="str">
        <f>VLOOKUP(B32,tb_cliente!$A$5:$J$200,2,FALSE)</f>
        <v>Antonio Bezerra da Motta</v>
      </c>
      <c r="D32" s="17" t="str">
        <f>VLOOKUP(B32,tb_cliente!$A$5:$J$200,3,FALSE)</f>
        <v>04106977540</v>
      </c>
      <c r="E32" s="17" t="str">
        <f>VLOOKUP(B32,tb_cliente!$A$5:$J$200,4,FALSE)</f>
        <v>Rua Roma</v>
      </c>
      <c r="F32" s="17">
        <f>VLOOKUP(B32,tb_cliente!$A$5:$J$200,5,FALSE)</f>
        <v>247</v>
      </c>
      <c r="G32" s="17" t="str">
        <f>VLOOKUP(B32,tb_cliente!$A$5:$J$200,6,FALSE)</f>
        <v>NULL</v>
      </c>
      <c r="H32" s="17" t="str">
        <f>VLOOKUP(B32,tb_cliente!$A$5:$J$200,7,FALSE)</f>
        <v>São Judas Tadeu</v>
      </c>
      <c r="I32" s="17" t="str">
        <f>VLOOKUP(B32,tb_cliente!$A$5:$J$200,8,FALSE)</f>
        <v>Recife</v>
      </c>
      <c r="J32" s="17" t="str">
        <f>VLOOKUP(B32,tb_cliente!$A$5:$J$200,9,FALSE)</f>
        <v>PE</v>
      </c>
      <c r="K32" s="17" t="str">
        <f>VLOOKUP(B32,tb_cliente!$A$5:$J$200,10,FALSE)</f>
        <v>50810‑065</v>
      </c>
      <c r="L32" s="13" t="s">
        <v>856</v>
      </c>
      <c r="M32" s="27" t="s">
        <v>1001</v>
      </c>
      <c r="N32" s="25" t="s">
        <v>862</v>
      </c>
      <c r="O32" s="20">
        <v>85.3</v>
      </c>
    </row>
    <row r="33" spans="1:15" x14ac:dyDescent="0.25">
      <c r="A33" s="15">
        <v>32</v>
      </c>
      <c r="B33" s="15">
        <v>32</v>
      </c>
      <c r="C33" s="17" t="str">
        <f>VLOOKUP(B33,tb_cliente!$A$5:$J$200,2,FALSE)</f>
        <v>Anycelli Bitencourt Menezes Alves</v>
      </c>
      <c r="D33" s="17" t="str">
        <f>VLOOKUP(B33,tb_cliente!$A$5:$J$200,3,FALSE)</f>
        <v>10835134708</v>
      </c>
      <c r="E33" s="17" t="str">
        <f>VLOOKUP(B33,tb_cliente!$A$5:$J$200,4,FALSE)</f>
        <v>Rua Herbert de Souza</v>
      </c>
      <c r="F33" s="17" t="str">
        <f>VLOOKUP(B33,tb_cliente!$A$5:$J$200,5,FALSE)</f>
        <v>sn</v>
      </c>
      <c r="G33" s="17" t="str">
        <f>VLOOKUP(B33,tb_cliente!$A$5:$J$200,6,FALSE)</f>
        <v>Lt 31 Qd 09</v>
      </c>
      <c r="H33" s="17" t="str">
        <f>VLOOKUP(B33,tb_cliente!$A$5:$J$200,7,FALSE)</f>
        <v>Maria Helena</v>
      </c>
      <c r="I33" s="17" t="str">
        <f>VLOOKUP(B33,tb_cliente!$A$5:$J$200,8,FALSE)</f>
        <v>Recife</v>
      </c>
      <c r="J33" s="17" t="str">
        <f>VLOOKUP(B33,tb_cliente!$A$5:$J$200,9,FALSE)</f>
        <v>PE</v>
      </c>
      <c r="K33" s="17" t="str">
        <f>VLOOKUP(B33,tb_cliente!$A$5:$J$200,10,FALSE)</f>
        <v>52031‑216</v>
      </c>
      <c r="L33" s="13" t="s">
        <v>856</v>
      </c>
      <c r="M33" s="27" t="s">
        <v>1002</v>
      </c>
      <c r="N33" s="25" t="s">
        <v>863</v>
      </c>
      <c r="O33" s="20">
        <v>123.1</v>
      </c>
    </row>
    <row r="34" spans="1:15" x14ac:dyDescent="0.25">
      <c r="A34" s="15">
        <v>33</v>
      </c>
      <c r="B34" s="15">
        <v>33</v>
      </c>
      <c r="C34" s="17" t="str">
        <f>VLOOKUP(B34,tb_cliente!$A$5:$J$200,2,FALSE)</f>
        <v>Apinagé Boaventura do Nascimento</v>
      </c>
      <c r="D34" s="17" t="str">
        <f>VLOOKUP(B34,tb_cliente!$A$5:$J$200,3,FALSE)</f>
        <v>07305993748</v>
      </c>
      <c r="E34" s="17" t="str">
        <f>VLOOKUP(B34,tb_cliente!$A$5:$J$200,4,FALSE)</f>
        <v>Rua Oito</v>
      </c>
      <c r="F34" s="17">
        <f>VLOOKUP(B34,tb_cliente!$A$5:$J$200,5,FALSE)</f>
        <v>213</v>
      </c>
      <c r="G34" s="17" t="str">
        <f>VLOOKUP(B34,tb_cliente!$A$5:$J$200,6,FALSE)</f>
        <v>NULL</v>
      </c>
      <c r="H34" s="17" t="str">
        <f>VLOOKUP(B34,tb_cliente!$A$5:$J$200,7,FALSE)</f>
        <v>Pilar</v>
      </c>
      <c r="I34" s="17" t="str">
        <f>VLOOKUP(B34,tb_cliente!$A$5:$J$200,8,FALSE)</f>
        <v>Recife</v>
      </c>
      <c r="J34" s="17" t="str">
        <f>VLOOKUP(B34,tb_cliente!$A$5:$J$200,9,FALSE)</f>
        <v>PE</v>
      </c>
      <c r="K34" s="17" t="str">
        <f>VLOOKUP(B34,tb_cliente!$A$5:$J$200,10,FALSE)</f>
        <v>50920‑825</v>
      </c>
      <c r="L34" s="13" t="s">
        <v>856</v>
      </c>
      <c r="M34" s="27" t="s">
        <v>1005</v>
      </c>
      <c r="N34" s="25" t="s">
        <v>863</v>
      </c>
      <c r="O34" s="20">
        <v>8.9</v>
      </c>
    </row>
    <row r="35" spans="1:15" x14ac:dyDescent="0.25">
      <c r="A35" s="15">
        <v>34</v>
      </c>
      <c r="B35" s="15">
        <v>34</v>
      </c>
      <c r="C35" s="17" t="str">
        <f>VLOOKUP(B35,tb_cliente!$A$5:$J$200,2,FALSE)</f>
        <v>Barbara Camacho Martins</v>
      </c>
      <c r="D35" s="17" t="str">
        <f>VLOOKUP(B35,tb_cliente!$A$5:$J$200,3,FALSE)</f>
        <v>10413015703</v>
      </c>
      <c r="E35" s="17" t="str">
        <f>VLOOKUP(B35,tb_cliente!$A$5:$J$200,4,FALSE)</f>
        <v xml:space="preserve">Rua Itapecerica </v>
      </c>
      <c r="F35" s="17" t="str">
        <f>VLOOKUP(B35,tb_cliente!$A$5:$J$200,5,FALSE)</f>
        <v>NULL</v>
      </c>
      <c r="G35" s="17" t="str">
        <f>VLOOKUP(B35,tb_cliente!$A$5:$J$200,6,FALSE)</f>
        <v xml:space="preserve">Lt 03 Qd </v>
      </c>
      <c r="H35" s="17" t="str">
        <f>VLOOKUP(B35,tb_cliente!$A$5:$J$200,7,FALSE)</f>
        <v>Nova California</v>
      </c>
      <c r="I35" s="17" t="str">
        <f>VLOOKUP(B35,tb_cliente!$A$5:$J$200,8,FALSE)</f>
        <v>Recife</v>
      </c>
      <c r="J35" s="17" t="str">
        <f>VLOOKUP(B35,tb_cliente!$A$5:$J$200,9,FALSE)</f>
        <v>PE</v>
      </c>
      <c r="K35" s="17" t="str">
        <f>VLOOKUP(B35,tb_cliente!$A$5:$J$200,10,FALSE)</f>
        <v>52031‑216</v>
      </c>
      <c r="L35" s="13" t="s">
        <v>856</v>
      </c>
      <c r="M35" s="27" t="s">
        <v>1001</v>
      </c>
      <c r="N35" s="25" t="s">
        <v>863</v>
      </c>
      <c r="O35" s="20">
        <v>85.3</v>
      </c>
    </row>
    <row r="36" spans="1:15" x14ac:dyDescent="0.25">
      <c r="A36" s="15">
        <v>35</v>
      </c>
      <c r="B36" s="15">
        <v>35</v>
      </c>
      <c r="C36" s="17" t="str">
        <f>VLOOKUP(B36,tb_cliente!$A$5:$J$200,2,FALSE)</f>
        <v>Braz Campos da Silva</v>
      </c>
      <c r="D36" s="17" t="str">
        <f>VLOOKUP(B36,tb_cliente!$A$5:$J$200,3,FALSE)</f>
        <v>08368520703</v>
      </c>
      <c r="E36" s="17" t="str">
        <f>VLOOKUP(B36,tb_cliente!$A$5:$J$200,4,FALSE)</f>
        <v>Rua Marques de Baependi</v>
      </c>
      <c r="F36" s="17">
        <f>VLOOKUP(B36,tb_cliente!$A$5:$J$200,5,FALSE)</f>
        <v>551</v>
      </c>
      <c r="G36" s="17" t="str">
        <f>VLOOKUP(B36,tb_cliente!$A$5:$J$200,6,FALSE)</f>
        <v>NULL</v>
      </c>
      <c r="H36" s="17" t="str">
        <f>VLOOKUP(B36,tb_cliente!$A$5:$J$200,7,FALSE)</f>
        <v>Petropolis</v>
      </c>
      <c r="I36" s="17" t="str">
        <f>VLOOKUP(B36,tb_cliente!$A$5:$J$200,8,FALSE)</f>
        <v>Recife</v>
      </c>
      <c r="J36" s="17" t="str">
        <f>VLOOKUP(B36,tb_cliente!$A$5:$J$200,9,FALSE)</f>
        <v>PE</v>
      </c>
      <c r="K36" s="17" t="str">
        <f>VLOOKUP(B36,tb_cliente!$A$5:$J$200,10,FALSE)</f>
        <v>52031‑216</v>
      </c>
      <c r="L36" s="13" t="s">
        <v>856</v>
      </c>
      <c r="M36" s="27" t="s">
        <v>1005</v>
      </c>
      <c r="N36" s="25" t="s">
        <v>863</v>
      </c>
      <c r="O36" s="20">
        <v>8.9</v>
      </c>
    </row>
    <row r="37" spans="1:15" x14ac:dyDescent="0.25">
      <c r="A37" s="15">
        <v>36</v>
      </c>
      <c r="B37" s="15">
        <v>36</v>
      </c>
      <c r="C37" s="17" t="str">
        <f>VLOOKUP(B37,tb_cliente!$A$5:$J$200,2,FALSE)</f>
        <v>Bruna Candido de Oliveira</v>
      </c>
      <c r="D37" s="17" t="str">
        <f>VLOOKUP(B37,tb_cliente!$A$5:$J$200,3,FALSE)</f>
        <v>10348577798</v>
      </c>
      <c r="E37" s="17" t="str">
        <f>VLOOKUP(B37,tb_cliente!$A$5:$J$200,4,FALSE)</f>
        <v>Rua Izidoro Lopes</v>
      </c>
      <c r="F37" s="17">
        <f>VLOOKUP(B37,tb_cliente!$A$5:$J$200,5,FALSE)</f>
        <v>22</v>
      </c>
      <c r="G37" s="17" t="str">
        <f>VLOOKUP(B37,tb_cliente!$A$5:$J$200,6,FALSE)</f>
        <v>NULL</v>
      </c>
      <c r="H37" s="17" t="str">
        <f>VLOOKUP(B37,tb_cliente!$A$5:$J$200,7,FALSE)</f>
        <v>Nova Campinas</v>
      </c>
      <c r="I37" s="17" t="str">
        <f>VLOOKUP(B37,tb_cliente!$A$5:$J$200,8,FALSE)</f>
        <v>Recife</v>
      </c>
      <c r="J37" s="17" t="str">
        <f>VLOOKUP(B37,tb_cliente!$A$5:$J$200,9,FALSE)</f>
        <v>PE</v>
      </c>
      <c r="K37" s="17" t="str">
        <f>VLOOKUP(B37,tb_cliente!$A$5:$J$200,10,FALSE)</f>
        <v>52031‑216</v>
      </c>
      <c r="L37" s="13" t="s">
        <v>856</v>
      </c>
      <c r="M37" s="27" t="s">
        <v>1005</v>
      </c>
      <c r="N37" s="25" t="s">
        <v>864</v>
      </c>
      <c r="O37" s="20">
        <v>8.9</v>
      </c>
    </row>
    <row r="38" spans="1:15" x14ac:dyDescent="0.25">
      <c r="A38" s="15">
        <v>37</v>
      </c>
      <c r="B38" s="15">
        <v>37</v>
      </c>
      <c r="C38" s="17" t="str">
        <f>VLOOKUP(B38,tb_cliente!$A$5:$J$200,2,FALSE)</f>
        <v>Bruno Cansado Amorim</v>
      </c>
      <c r="D38" s="17" t="str">
        <f>VLOOKUP(B38,tb_cliente!$A$5:$J$200,3,FALSE)</f>
        <v>08874361738</v>
      </c>
      <c r="E38" s="17" t="str">
        <f>VLOOKUP(B38,tb_cliente!$A$5:$J$200,4,FALSE)</f>
        <v>Rua Maranguape</v>
      </c>
      <c r="F38" s="17">
        <f>VLOOKUP(B38,tb_cliente!$A$5:$J$200,5,FALSE)</f>
        <v>25</v>
      </c>
      <c r="G38" s="17" t="str">
        <f>VLOOKUP(B38,tb_cliente!$A$5:$J$200,6,FALSE)</f>
        <v>NULL</v>
      </c>
      <c r="H38" s="17" t="str">
        <f>VLOOKUP(B38,tb_cliente!$A$5:$J$200,7,FALSE)</f>
        <v>Parque Paulista</v>
      </c>
      <c r="I38" s="17" t="str">
        <f>VLOOKUP(B38,tb_cliente!$A$5:$J$200,8,FALSE)</f>
        <v>Recife</v>
      </c>
      <c r="J38" s="17" t="str">
        <f>VLOOKUP(B38,tb_cliente!$A$5:$J$200,9,FALSE)</f>
        <v>PE</v>
      </c>
      <c r="K38" s="17" t="str">
        <f>VLOOKUP(B38,tb_cliente!$A$5:$J$200,10,FALSE)</f>
        <v>52031‑216</v>
      </c>
      <c r="L38" s="13" t="s">
        <v>856</v>
      </c>
      <c r="M38" s="27" t="s">
        <v>1002</v>
      </c>
      <c r="N38" s="25" t="s">
        <v>864</v>
      </c>
      <c r="O38" s="20">
        <v>123.1</v>
      </c>
    </row>
    <row r="39" spans="1:15" x14ac:dyDescent="0.25">
      <c r="A39" s="15">
        <v>38</v>
      </c>
      <c r="B39" s="15">
        <v>38</v>
      </c>
      <c r="C39" s="17" t="str">
        <f>VLOOKUP(B39,tb_cliente!$A$5:$J$200,2,FALSE)</f>
        <v>Bruno Carlos Carvalho de Paula</v>
      </c>
      <c r="D39" s="17" t="str">
        <f>VLOOKUP(B39,tb_cliente!$A$5:$J$200,3,FALSE)</f>
        <v>10829494817</v>
      </c>
      <c r="E39" s="17" t="str">
        <f>VLOOKUP(B39,tb_cliente!$A$5:$J$200,4,FALSE)</f>
        <v>Rua Hermeto Costa</v>
      </c>
      <c r="F39" s="17" t="str">
        <f>VLOOKUP(B39,tb_cliente!$A$5:$J$200,5,FALSE)</f>
        <v>sn</v>
      </c>
      <c r="G39" s="17" t="str">
        <f>VLOOKUP(B39,tb_cliente!$A$5:$J$200,6,FALSE)</f>
        <v>Lt 29 Qd 7</v>
      </c>
      <c r="H39" s="17" t="str">
        <f>VLOOKUP(B39,tb_cliente!$A$5:$J$200,7,FALSE)</f>
        <v>Maria Helena</v>
      </c>
      <c r="I39" s="17" t="str">
        <f>VLOOKUP(B39,tb_cliente!$A$5:$J$200,8,FALSE)</f>
        <v>Recife</v>
      </c>
      <c r="J39" s="17" t="str">
        <f>VLOOKUP(B39,tb_cliente!$A$5:$J$200,9,FALSE)</f>
        <v>PE</v>
      </c>
      <c r="K39" s="17" t="str">
        <f>VLOOKUP(B39,tb_cliente!$A$5:$J$200,10,FALSE)</f>
        <v>52031‑216</v>
      </c>
      <c r="L39" s="13" t="s">
        <v>856</v>
      </c>
      <c r="M39" s="27" t="s">
        <v>998</v>
      </c>
      <c r="N39" s="25" t="s">
        <v>864</v>
      </c>
      <c r="O39" s="20">
        <v>11.9</v>
      </c>
    </row>
    <row r="40" spans="1:15" x14ac:dyDescent="0.25">
      <c r="A40" s="15">
        <v>39</v>
      </c>
      <c r="B40" s="15">
        <v>39</v>
      </c>
      <c r="C40" s="17" t="str">
        <f>VLOOKUP(B40,tb_cliente!$A$5:$J$200,2,FALSE)</f>
        <v>Caio Carlos da Costa</v>
      </c>
      <c r="D40" s="17" t="str">
        <f>VLOOKUP(B40,tb_cliente!$A$5:$J$200,3,FALSE)</f>
        <v>09471597708</v>
      </c>
      <c r="E40" s="17" t="str">
        <f>VLOOKUP(B40,tb_cliente!$A$5:$J$200,4,FALSE)</f>
        <v>Rua Lauro Sodré</v>
      </c>
      <c r="F40" s="17" t="str">
        <f>VLOOKUP(B40,tb_cliente!$A$5:$J$200,5,FALSE)</f>
        <v>s/n</v>
      </c>
      <c r="G40" s="17" t="str">
        <f>VLOOKUP(B40,tb_cliente!$A$5:$J$200,6,FALSE)</f>
        <v>Lt 08 Qd 06</v>
      </c>
      <c r="H40" s="17" t="str">
        <f>VLOOKUP(B40,tb_cliente!$A$5:$J$200,7,FALSE)</f>
        <v>Parque Humaitá</v>
      </c>
      <c r="I40" s="17" t="str">
        <f>VLOOKUP(B40,tb_cliente!$A$5:$J$200,8,FALSE)</f>
        <v>Recife</v>
      </c>
      <c r="J40" s="17" t="str">
        <f>VLOOKUP(B40,tb_cliente!$A$5:$J$200,9,FALSE)</f>
        <v>PE</v>
      </c>
      <c r="K40" s="17" t="str">
        <f>VLOOKUP(B40,tb_cliente!$A$5:$J$200,10,FALSE)</f>
        <v>52031‑216</v>
      </c>
      <c r="L40" s="13" t="s">
        <v>856</v>
      </c>
      <c r="M40" s="27" t="s">
        <v>1004</v>
      </c>
      <c r="N40" s="25" t="s">
        <v>864</v>
      </c>
      <c r="O40" s="20">
        <v>319.60000000000002</v>
      </c>
    </row>
    <row r="41" spans="1:15" x14ac:dyDescent="0.25">
      <c r="A41" s="15">
        <v>40</v>
      </c>
      <c r="B41" s="15">
        <v>40</v>
      </c>
      <c r="C41" s="17" t="str">
        <f>VLOOKUP(B41,tb_cliente!$A$5:$J$200,2,FALSE)</f>
        <v>Carlos Carlos do Nascimento</v>
      </c>
      <c r="D41" s="17" t="str">
        <f>VLOOKUP(B41,tb_cliente!$A$5:$J$200,3,FALSE)</f>
        <v>05276549718</v>
      </c>
      <c r="E41" s="17" t="str">
        <f>VLOOKUP(B41,tb_cliente!$A$5:$J$200,4,FALSE)</f>
        <v>Rua Projetada</v>
      </c>
      <c r="F41" s="17">
        <f>VLOOKUP(B41,tb_cliente!$A$5:$J$200,5,FALSE)</f>
        <v>893</v>
      </c>
      <c r="G41" s="17" t="str">
        <f>VLOOKUP(B41,tb_cliente!$A$5:$J$200,6,FALSE)</f>
        <v>Casa</v>
      </c>
      <c r="H41" s="17" t="str">
        <f>VLOOKUP(B41,tb_cliente!$A$5:$J$200,7,FALSE)</f>
        <v>Santa Lucia</v>
      </c>
      <c r="I41" s="17" t="str">
        <f>VLOOKUP(B41,tb_cliente!$A$5:$J$200,8,FALSE)</f>
        <v>Recife</v>
      </c>
      <c r="J41" s="17" t="str">
        <f>VLOOKUP(B41,tb_cliente!$A$5:$J$200,9,FALSE)</f>
        <v>PE</v>
      </c>
      <c r="K41" s="17" t="str">
        <f>VLOOKUP(B41,tb_cliente!$A$5:$J$200,10,FALSE)</f>
        <v>50920‑825</v>
      </c>
      <c r="L41" s="13" t="s">
        <v>856</v>
      </c>
      <c r="M41" s="27" t="s">
        <v>998</v>
      </c>
      <c r="N41" s="25" t="s">
        <v>864</v>
      </c>
      <c r="O41" s="20">
        <v>11.9</v>
      </c>
    </row>
    <row r="42" spans="1:15" x14ac:dyDescent="0.25">
      <c r="A42" s="15">
        <v>41</v>
      </c>
      <c r="B42" s="15">
        <v>41</v>
      </c>
      <c r="C42" s="17" t="str">
        <f>VLOOKUP(B42,tb_cliente!$A$5:$J$200,2,FALSE)</f>
        <v>Cassiano Castilho</v>
      </c>
      <c r="D42" s="17" t="str">
        <f>VLOOKUP(B42,tb_cliente!$A$5:$J$200,3,FALSE)</f>
        <v>08867756728</v>
      </c>
      <c r="E42" s="17" t="str">
        <f>VLOOKUP(B42,tb_cliente!$A$5:$J$200,4,FALSE)</f>
        <v>Rua Maranhão</v>
      </c>
      <c r="F42" s="17" t="str">
        <f>VLOOKUP(B42,tb_cliente!$A$5:$J$200,5,FALSE)</f>
        <v>s/n</v>
      </c>
      <c r="G42" s="17" t="str">
        <f>VLOOKUP(B42,tb_cliente!$A$5:$J$200,6,FALSE)</f>
        <v>Lt 10 Qd 19</v>
      </c>
      <c r="H42" s="17" t="str">
        <f>VLOOKUP(B42,tb_cliente!$A$5:$J$200,7,FALSE)</f>
        <v>Parque Paulista</v>
      </c>
      <c r="I42" s="17" t="str">
        <f>VLOOKUP(B42,tb_cliente!$A$5:$J$200,8,FALSE)</f>
        <v>Recife</v>
      </c>
      <c r="J42" s="17" t="str">
        <f>VLOOKUP(B42,tb_cliente!$A$5:$J$200,9,FALSE)</f>
        <v>PE</v>
      </c>
      <c r="K42" s="17" t="str">
        <f>VLOOKUP(B42,tb_cliente!$A$5:$J$200,10,FALSE)</f>
        <v>52031‑216</v>
      </c>
      <c r="L42" s="13" t="s">
        <v>856</v>
      </c>
      <c r="M42" s="27" t="s">
        <v>1000</v>
      </c>
      <c r="N42" s="25" t="s">
        <v>864</v>
      </c>
      <c r="O42" s="20">
        <v>73.400000000000006</v>
      </c>
    </row>
    <row r="43" spans="1:15" x14ac:dyDescent="0.25">
      <c r="A43" s="15">
        <v>42</v>
      </c>
      <c r="B43" s="15">
        <v>42</v>
      </c>
      <c r="C43" s="17" t="str">
        <f>VLOOKUP(B43,tb_cliente!$A$5:$J$200,2,FALSE)</f>
        <v>Cassio Castro Soares</v>
      </c>
      <c r="D43" s="17" t="str">
        <f>VLOOKUP(B43,tb_cliente!$A$5:$J$200,3,FALSE)</f>
        <v>05799765742</v>
      </c>
      <c r="E43" s="17" t="str">
        <f>VLOOKUP(B43,tb_cliente!$A$5:$J$200,4,FALSE)</f>
        <v>Rua Perimetral da Covanca</v>
      </c>
      <c r="F43" s="17">
        <f>VLOOKUP(B43,tb_cliente!$A$5:$J$200,5,FALSE)</f>
        <v>546</v>
      </c>
      <c r="G43" s="17" t="str">
        <f>VLOOKUP(B43,tb_cliente!$A$5:$J$200,6,FALSE)</f>
        <v>Casa</v>
      </c>
      <c r="H43" s="17" t="str">
        <f>VLOOKUP(B43,tb_cliente!$A$5:$J$200,7,FALSE)</f>
        <v>Ricardo de Albuquerque</v>
      </c>
      <c r="I43" s="17" t="str">
        <f>VLOOKUP(B43,tb_cliente!$A$5:$J$200,8,FALSE)</f>
        <v>Recife</v>
      </c>
      <c r="J43" s="17" t="str">
        <f>VLOOKUP(B43,tb_cliente!$A$5:$J$200,9,FALSE)</f>
        <v>PE</v>
      </c>
      <c r="K43" s="17" t="str">
        <f>VLOOKUP(B43,tb_cliente!$A$5:$J$200,10,FALSE)</f>
        <v>50920‑825</v>
      </c>
      <c r="L43" s="13" t="s">
        <v>856</v>
      </c>
      <c r="M43" s="27" t="s">
        <v>1005</v>
      </c>
      <c r="N43" s="25" t="s">
        <v>864</v>
      </c>
      <c r="O43" s="20">
        <v>8.9</v>
      </c>
    </row>
    <row r="44" spans="1:15" x14ac:dyDescent="0.25">
      <c r="A44" s="15">
        <v>43</v>
      </c>
      <c r="B44" s="15">
        <v>43</v>
      </c>
      <c r="C44" s="17" t="str">
        <f>VLOOKUP(B44,tb_cliente!$A$5:$J$200,2,FALSE)</f>
        <v>Charles Cesar de Almeida</v>
      </c>
      <c r="D44" s="17" t="str">
        <f>VLOOKUP(B44,tb_cliente!$A$5:$J$200,3,FALSE)</f>
        <v>03665037700</v>
      </c>
      <c r="E44" s="17" t="str">
        <f>VLOOKUP(B44,tb_cliente!$A$5:$J$200,4,FALSE)</f>
        <v>Rua Rua Omar</v>
      </c>
      <c r="F44" s="17">
        <f>VLOOKUP(B44,tb_cliente!$A$5:$J$200,5,FALSE)</f>
        <v>670</v>
      </c>
      <c r="G44" s="17" t="str">
        <f>VLOOKUP(B44,tb_cliente!$A$5:$J$200,6,FALSE)</f>
        <v>NULL</v>
      </c>
      <c r="H44" s="17" t="str">
        <f>VLOOKUP(B44,tb_cliente!$A$5:$J$200,7,FALSE)</f>
        <v>Saracuruna</v>
      </c>
      <c r="I44" s="17" t="str">
        <f>VLOOKUP(B44,tb_cliente!$A$5:$J$200,8,FALSE)</f>
        <v>Recife</v>
      </c>
      <c r="J44" s="17" t="str">
        <f>VLOOKUP(B44,tb_cliente!$A$5:$J$200,9,FALSE)</f>
        <v>PE</v>
      </c>
      <c r="K44" s="17" t="str">
        <f>VLOOKUP(B44,tb_cliente!$A$5:$J$200,10,FALSE)</f>
        <v>50010-010</v>
      </c>
      <c r="L44" s="13" t="s">
        <v>856</v>
      </c>
      <c r="M44" s="27" t="s">
        <v>997</v>
      </c>
      <c r="N44" s="25" t="s">
        <v>864</v>
      </c>
      <c r="O44" s="20">
        <v>35.6</v>
      </c>
    </row>
    <row r="45" spans="1:15" x14ac:dyDescent="0.25">
      <c r="A45" s="15">
        <v>44</v>
      </c>
      <c r="B45" s="15">
        <v>44</v>
      </c>
      <c r="C45" s="17" t="str">
        <f>VLOOKUP(B45,tb_cliente!$A$5:$J$200,2,FALSE)</f>
        <v>Christian Cesar de Jesus</v>
      </c>
      <c r="D45" s="17" t="str">
        <f>VLOOKUP(B45,tb_cliente!$A$5:$J$200,3,FALSE)</f>
        <v>10793097777</v>
      </c>
      <c r="E45" s="17" t="str">
        <f>VLOOKUP(B45,tb_cliente!$A$5:$J$200,4,FALSE)</f>
        <v>Rua Homogenea</v>
      </c>
      <c r="F45" s="17" t="str">
        <f>VLOOKUP(B45,tb_cliente!$A$5:$J$200,5,FALSE)</f>
        <v>sn</v>
      </c>
      <c r="G45" s="17" t="str">
        <f>VLOOKUP(B45,tb_cliente!$A$5:$J$200,6,FALSE)</f>
        <v>Lt 04 Qd 01</v>
      </c>
      <c r="H45" s="17" t="str">
        <f>VLOOKUP(B45,tb_cliente!$A$5:$J$200,7,FALSE)</f>
        <v>Marilandia</v>
      </c>
      <c r="I45" s="17" t="str">
        <f>VLOOKUP(B45,tb_cliente!$A$5:$J$200,8,FALSE)</f>
        <v>Recife</v>
      </c>
      <c r="J45" s="17" t="str">
        <f>VLOOKUP(B45,tb_cliente!$A$5:$J$200,9,FALSE)</f>
        <v>PE</v>
      </c>
      <c r="K45" s="17" t="str">
        <f>VLOOKUP(B45,tb_cliente!$A$5:$J$200,10,FALSE)</f>
        <v>52031‑216</v>
      </c>
      <c r="L45" s="13" t="s">
        <v>856</v>
      </c>
      <c r="M45" s="27" t="s">
        <v>999</v>
      </c>
      <c r="N45" s="25" t="s">
        <v>865</v>
      </c>
      <c r="O45" s="20">
        <v>37.799999999999997</v>
      </c>
    </row>
    <row r="46" spans="1:15" x14ac:dyDescent="0.25">
      <c r="A46" s="15">
        <v>45</v>
      </c>
      <c r="B46" s="15">
        <v>45</v>
      </c>
      <c r="C46" s="17" t="str">
        <f>VLOOKUP(B46,tb_cliente!$A$5:$J$200,2,FALSE)</f>
        <v>Christian Cesar de Oliveria</v>
      </c>
      <c r="D46" s="17" t="str">
        <f>VLOOKUP(B46,tb_cliente!$A$5:$J$200,3,FALSE)</f>
        <v>08186959705</v>
      </c>
      <c r="E46" s="17" t="str">
        <f>VLOOKUP(B46,tb_cliente!$A$5:$J$200,4,FALSE)</f>
        <v>Rua Mato Grosso</v>
      </c>
      <c r="F46" s="17" t="str">
        <f>VLOOKUP(B46,tb_cliente!$A$5:$J$200,5,FALSE)</f>
        <v>s/n</v>
      </c>
      <c r="G46" s="17" t="str">
        <f>VLOOKUP(B46,tb_cliente!$A$5:$J$200,6,FALSE)</f>
        <v>Lote 03 Quadra B</v>
      </c>
      <c r="H46" s="17" t="str">
        <f>VLOOKUP(B46,tb_cliente!$A$5:$J$200,7,FALSE)</f>
        <v>Piabetá</v>
      </c>
      <c r="I46" s="17" t="str">
        <f>VLOOKUP(B46,tb_cliente!$A$5:$J$200,8,FALSE)</f>
        <v>Recife</v>
      </c>
      <c r="J46" s="17" t="str">
        <f>VLOOKUP(B46,tb_cliente!$A$5:$J$200,9,FALSE)</f>
        <v>PE</v>
      </c>
      <c r="K46" s="17" t="str">
        <f>VLOOKUP(B46,tb_cliente!$A$5:$J$200,10,FALSE)</f>
        <v>52031‑216</v>
      </c>
      <c r="L46" s="13" t="s">
        <v>856</v>
      </c>
      <c r="M46" s="27" t="s">
        <v>998</v>
      </c>
      <c r="N46" s="25" t="s">
        <v>865</v>
      </c>
      <c r="O46" s="20">
        <v>11.9</v>
      </c>
    </row>
    <row r="47" spans="1:15" x14ac:dyDescent="0.25">
      <c r="A47" s="15">
        <v>46</v>
      </c>
      <c r="B47" s="15">
        <v>46</v>
      </c>
      <c r="C47" s="17" t="str">
        <f>VLOOKUP(B47,tb_cliente!$A$5:$J$200,2,FALSE)</f>
        <v>Cicero Cesar de Oliveira</v>
      </c>
      <c r="D47" s="17" t="str">
        <f>VLOOKUP(B47,tb_cliente!$A$5:$J$200,3,FALSE)</f>
        <v>09674778761</v>
      </c>
      <c r="E47" s="17" t="str">
        <f>VLOOKUP(B47,tb_cliente!$A$5:$J$200,4,FALSE)</f>
        <v>Rua Julio Baranov</v>
      </c>
      <c r="F47" s="17" t="str">
        <f>VLOOKUP(B47,tb_cliente!$A$5:$J$200,5,FALSE)</f>
        <v>s/n</v>
      </c>
      <c r="G47" s="17" t="str">
        <f>VLOOKUP(B47,tb_cliente!$A$5:$J$200,6,FALSE)</f>
        <v>Qd 71 Lt 37</v>
      </c>
      <c r="H47" s="17" t="str">
        <f>VLOOKUP(B47,tb_cliente!$A$5:$J$200,7,FALSE)</f>
        <v>Parque Chuno</v>
      </c>
      <c r="I47" s="17" t="str">
        <f>VLOOKUP(B47,tb_cliente!$A$5:$J$200,8,FALSE)</f>
        <v>Recife</v>
      </c>
      <c r="J47" s="17" t="str">
        <f>VLOOKUP(B47,tb_cliente!$A$5:$J$200,9,FALSE)</f>
        <v>PE</v>
      </c>
      <c r="K47" s="17" t="str">
        <f>VLOOKUP(B47,tb_cliente!$A$5:$J$200,10,FALSE)</f>
        <v>52031‑216</v>
      </c>
      <c r="L47" s="13" t="s">
        <v>856</v>
      </c>
      <c r="M47" s="27" t="s">
        <v>1002</v>
      </c>
      <c r="N47" s="25" t="s">
        <v>865</v>
      </c>
      <c r="O47" s="20">
        <v>123.1</v>
      </c>
    </row>
    <row r="48" spans="1:15" x14ac:dyDescent="0.25">
      <c r="A48" s="15">
        <v>47</v>
      </c>
      <c r="B48" s="15">
        <v>47</v>
      </c>
      <c r="C48" s="17" t="str">
        <f>VLOOKUP(B48,tb_cliente!$A$5:$J$200,2,FALSE)</f>
        <v>Cláudia Cesar Farias Cabral</v>
      </c>
      <c r="D48" s="17" t="str">
        <f>VLOOKUP(B48,tb_cliente!$A$5:$J$200,3,FALSE)</f>
        <v>05703603590</v>
      </c>
      <c r="E48" s="17" t="str">
        <f>VLOOKUP(B48,tb_cliente!$A$5:$J$200,4,FALSE)</f>
        <v>Rua Petropolis</v>
      </c>
      <c r="F48" s="17">
        <f>VLOOKUP(B48,tb_cliente!$A$5:$J$200,5,FALSE)</f>
        <v>90</v>
      </c>
      <c r="G48" s="17" t="str">
        <f>VLOOKUP(B48,tb_cliente!$A$5:$J$200,6,FALSE)</f>
        <v>Fundos - Casa 28A</v>
      </c>
      <c r="H48" s="17" t="str">
        <f>VLOOKUP(B48,tb_cliente!$A$5:$J$200,7,FALSE)</f>
        <v>Rocha Miranda</v>
      </c>
      <c r="I48" s="17" t="str">
        <f>VLOOKUP(B48,tb_cliente!$A$5:$J$200,8,FALSE)</f>
        <v>Recife</v>
      </c>
      <c r="J48" s="17" t="str">
        <f>VLOOKUP(B48,tb_cliente!$A$5:$J$200,9,FALSE)</f>
        <v>PE</v>
      </c>
      <c r="K48" s="17" t="str">
        <f>VLOOKUP(B48,tb_cliente!$A$5:$J$200,10,FALSE)</f>
        <v>50920‑825</v>
      </c>
      <c r="L48" s="13" t="s">
        <v>856</v>
      </c>
      <c r="M48" s="27" t="s">
        <v>998</v>
      </c>
      <c r="N48" s="25" t="s">
        <v>865</v>
      </c>
      <c r="O48" s="20">
        <v>11.9</v>
      </c>
    </row>
    <row r="49" spans="1:15" x14ac:dyDescent="0.25">
      <c r="A49" s="15">
        <v>48</v>
      </c>
      <c r="B49" s="15">
        <v>48</v>
      </c>
      <c r="C49" s="17" t="str">
        <f>VLOOKUP(B49,tb_cliente!$A$5:$J$200,2,FALSE)</f>
        <v>Cleiton Cicero de Franca</v>
      </c>
      <c r="D49" s="17" t="str">
        <f>VLOOKUP(B49,tb_cliente!$A$5:$J$200,3,FALSE)</f>
        <v>04484277781</v>
      </c>
      <c r="E49" s="17" t="str">
        <f>VLOOKUP(B49,tb_cliente!$A$5:$J$200,4,FALSE)</f>
        <v>Rua Regina</v>
      </c>
      <c r="F49" s="17">
        <f>VLOOKUP(B49,tb_cliente!$A$5:$J$200,5,FALSE)</f>
        <v>103</v>
      </c>
      <c r="G49" s="17" t="str">
        <f>VLOOKUP(B49,tb_cliente!$A$5:$J$200,6,FALSE)</f>
        <v>casa 2</v>
      </c>
      <c r="H49" s="17" t="str">
        <f>VLOOKUP(B49,tb_cliente!$A$5:$J$200,7,FALSE)</f>
        <v>Santo Antonio da Prata</v>
      </c>
      <c r="I49" s="17" t="str">
        <f>VLOOKUP(B49,tb_cliente!$A$5:$J$200,8,FALSE)</f>
        <v>Recife</v>
      </c>
      <c r="J49" s="17" t="str">
        <f>VLOOKUP(B49,tb_cliente!$A$5:$J$200,9,FALSE)</f>
        <v>PE</v>
      </c>
      <c r="K49" s="17" t="str">
        <f>VLOOKUP(B49,tb_cliente!$A$5:$J$200,10,FALSE)</f>
        <v>50810‑065</v>
      </c>
      <c r="L49" s="13" t="s">
        <v>856</v>
      </c>
      <c r="M49" s="27" t="s">
        <v>1003</v>
      </c>
      <c r="N49" s="25" t="s">
        <v>866</v>
      </c>
      <c r="O49" s="20">
        <v>196.5</v>
      </c>
    </row>
    <row r="50" spans="1:15" x14ac:dyDescent="0.25">
      <c r="A50" s="15">
        <v>49</v>
      </c>
      <c r="B50" s="15">
        <v>49</v>
      </c>
      <c r="C50" s="17" t="str">
        <f>VLOOKUP(B50,tb_cliente!$A$5:$J$200,2,FALSE)</f>
        <v>Cleyton Claudio da Silva</v>
      </c>
      <c r="D50" s="17" t="str">
        <f>VLOOKUP(B50,tb_cliente!$A$5:$J$200,3,FALSE)</f>
        <v>07773378780</v>
      </c>
      <c r="E50" s="17" t="str">
        <f>VLOOKUP(B50,tb_cliente!$A$5:$J$200,4,FALSE)</f>
        <v>Rua Natal</v>
      </c>
      <c r="F50" s="17">
        <f>VLOOKUP(B50,tb_cliente!$A$5:$J$200,5,FALSE)</f>
        <v>11</v>
      </c>
      <c r="G50" s="17" t="str">
        <f>VLOOKUP(B50,tb_cliente!$A$5:$J$200,6,FALSE)</f>
        <v>Fundos</v>
      </c>
      <c r="H50" s="17" t="str">
        <f>VLOOKUP(B50,tb_cliente!$A$5:$J$200,7,FALSE)</f>
        <v>Pilar</v>
      </c>
      <c r="I50" s="17" t="str">
        <f>VLOOKUP(B50,tb_cliente!$A$5:$J$200,8,FALSE)</f>
        <v>Recife</v>
      </c>
      <c r="J50" s="17" t="str">
        <f>VLOOKUP(B50,tb_cliente!$A$5:$J$200,9,FALSE)</f>
        <v>PE</v>
      </c>
      <c r="K50" s="17" t="str">
        <f>VLOOKUP(B50,tb_cliente!$A$5:$J$200,10,FALSE)</f>
        <v>52031‑216</v>
      </c>
      <c r="L50" s="13" t="s">
        <v>856</v>
      </c>
      <c r="M50" s="27" t="s">
        <v>1001</v>
      </c>
      <c r="N50" s="25" t="s">
        <v>866</v>
      </c>
      <c r="O50" s="20">
        <v>85.3</v>
      </c>
    </row>
    <row r="51" spans="1:15" x14ac:dyDescent="0.25">
      <c r="A51" s="15">
        <v>50</v>
      </c>
      <c r="B51" s="15">
        <v>50</v>
      </c>
      <c r="C51" s="17" t="str">
        <f>VLOOKUP(B51,tb_cliente!$A$5:$J$200,2,FALSE)</f>
        <v>Cristina Cordeiro Vilela</v>
      </c>
      <c r="D51" s="17" t="str">
        <f>VLOOKUP(B51,tb_cliente!$A$5:$J$200,3,FALSE)</f>
        <v>09022556758</v>
      </c>
      <c r="E51" s="17" t="str">
        <f>VLOOKUP(B51,tb_cliente!$A$5:$J$200,4,FALSE)</f>
        <v>Rua Manoel P de Freitas</v>
      </c>
      <c r="F51" s="17">
        <f>VLOOKUP(B51,tb_cliente!$A$5:$J$200,5,FALSE)</f>
        <v>22</v>
      </c>
      <c r="G51" s="17" t="str">
        <f>VLOOKUP(B51,tb_cliente!$A$5:$J$200,6,FALSE)</f>
        <v>A</v>
      </c>
      <c r="H51" s="17" t="str">
        <f>VLOOKUP(B51,tb_cliente!$A$5:$J$200,7,FALSE)</f>
        <v>Parque Moderno</v>
      </c>
      <c r="I51" s="17" t="str">
        <f>VLOOKUP(B51,tb_cliente!$A$5:$J$200,8,FALSE)</f>
        <v>Recife</v>
      </c>
      <c r="J51" s="17" t="str">
        <f>VLOOKUP(B51,tb_cliente!$A$5:$J$200,9,FALSE)</f>
        <v>PE</v>
      </c>
      <c r="K51" s="17" t="str">
        <f>VLOOKUP(B51,tb_cliente!$A$5:$J$200,10,FALSE)</f>
        <v>52031‑216</v>
      </c>
      <c r="L51" s="13" t="s">
        <v>856</v>
      </c>
      <c r="M51" s="27" t="s">
        <v>997</v>
      </c>
      <c r="N51" s="25" t="s">
        <v>866</v>
      </c>
      <c r="O51" s="20">
        <v>35.6</v>
      </c>
    </row>
    <row r="52" spans="1:15" x14ac:dyDescent="0.25">
      <c r="A52" s="15">
        <v>51</v>
      </c>
      <c r="B52" s="15">
        <v>51</v>
      </c>
      <c r="C52" s="17" t="str">
        <f>VLOOKUP(B52,tb_cliente!$A$5:$J$200,2,FALSE)</f>
        <v>Damião Correa de Oliveira</v>
      </c>
      <c r="D52" s="17" t="str">
        <f>VLOOKUP(B52,tb_cliente!$A$5:$J$200,3,FALSE)</f>
        <v>07459123701</v>
      </c>
      <c r="E52" s="17" t="str">
        <f>VLOOKUP(B52,tb_cliente!$A$5:$J$200,4,FALSE)</f>
        <v xml:space="preserve">Rua Nossa Ss/nenhora da Conceição </v>
      </c>
      <c r="F52" s="17" t="str">
        <f>VLOOKUP(B52,tb_cliente!$A$5:$J$200,5,FALSE)</f>
        <v>s/n</v>
      </c>
      <c r="G52" s="17" t="str">
        <f>VLOOKUP(B52,tb_cliente!$A$5:$J$200,6,FALSE)</f>
        <v>Lt 09 Qd 102</v>
      </c>
      <c r="H52" s="17" t="str">
        <f>VLOOKUP(B52,tb_cliente!$A$5:$J$200,7,FALSE)</f>
        <v>Pilar</v>
      </c>
      <c r="I52" s="17" t="str">
        <f>VLOOKUP(B52,tb_cliente!$A$5:$J$200,8,FALSE)</f>
        <v>Recife</v>
      </c>
      <c r="J52" s="17" t="str">
        <f>VLOOKUP(B52,tb_cliente!$A$5:$J$200,9,FALSE)</f>
        <v>PE</v>
      </c>
      <c r="K52" s="17" t="str">
        <f>VLOOKUP(B52,tb_cliente!$A$5:$J$200,10,FALSE)</f>
        <v>50920‑825</v>
      </c>
      <c r="L52" s="13" t="s">
        <v>856</v>
      </c>
      <c r="M52" s="27" t="s">
        <v>1003</v>
      </c>
      <c r="N52" s="25" t="s">
        <v>866</v>
      </c>
      <c r="O52" s="20">
        <v>196.5</v>
      </c>
    </row>
    <row r="53" spans="1:15" x14ac:dyDescent="0.25">
      <c r="A53" s="15">
        <v>52</v>
      </c>
      <c r="B53" s="15">
        <v>52</v>
      </c>
      <c r="C53" s="17" t="str">
        <f>VLOOKUP(B53,tb_cliente!$A$5:$J$200,2,FALSE)</f>
        <v>Daniel Corrêa Santos</v>
      </c>
      <c r="D53" s="17" t="str">
        <f>VLOOKUP(B53,tb_cliente!$A$5:$J$200,3,FALSE)</f>
        <v>07811711780</v>
      </c>
      <c r="E53" s="17" t="str">
        <f>VLOOKUP(B53,tb_cliente!$A$5:$J$200,4,FALSE)</f>
        <v>Rua Nabuco de Araujo</v>
      </c>
      <c r="F53" s="17" t="str">
        <f>VLOOKUP(B53,tb_cliente!$A$5:$J$200,5,FALSE)</f>
        <v>s/n</v>
      </c>
      <c r="G53" s="17" t="str">
        <f>VLOOKUP(B53,tb_cliente!$A$5:$J$200,6,FALSE)</f>
        <v>Lt 23 Qd P</v>
      </c>
      <c r="H53" s="17" t="str">
        <f>VLOOKUP(B53,tb_cliente!$A$5:$J$200,7,FALSE)</f>
        <v>Pilar</v>
      </c>
      <c r="I53" s="17" t="str">
        <f>VLOOKUP(B53,tb_cliente!$A$5:$J$200,8,FALSE)</f>
        <v>Recife</v>
      </c>
      <c r="J53" s="17" t="str">
        <f>VLOOKUP(B53,tb_cliente!$A$5:$J$200,9,FALSE)</f>
        <v>PE</v>
      </c>
      <c r="K53" s="17" t="str">
        <f>VLOOKUP(B53,tb_cliente!$A$5:$J$200,10,FALSE)</f>
        <v>52031‑216</v>
      </c>
      <c r="L53" s="13" t="s">
        <v>856</v>
      </c>
      <c r="M53" s="27" t="s">
        <v>1003</v>
      </c>
      <c r="N53" s="25" t="s">
        <v>866</v>
      </c>
      <c r="O53" s="20">
        <v>196.5</v>
      </c>
    </row>
    <row r="54" spans="1:15" x14ac:dyDescent="0.25">
      <c r="A54" s="15">
        <v>53</v>
      </c>
      <c r="B54" s="15">
        <v>53</v>
      </c>
      <c r="C54" s="17" t="str">
        <f>VLOOKUP(B54,tb_cliente!$A$5:$J$200,2,FALSE)</f>
        <v>Daniel Costa</v>
      </c>
      <c r="D54" s="17" t="str">
        <f>VLOOKUP(B54,tb_cliente!$A$5:$J$200,3,FALSE)</f>
        <v>05536012693</v>
      </c>
      <c r="E54" s="17" t="str">
        <f>VLOOKUP(B54,tb_cliente!$A$5:$J$200,4,FALSE)</f>
        <v>Rua Povoado São José</v>
      </c>
      <c r="F54" s="17">
        <f>VLOOKUP(B54,tb_cliente!$A$5:$J$200,5,FALSE)</f>
        <v>376</v>
      </c>
      <c r="G54" s="17" t="str">
        <f>VLOOKUP(B54,tb_cliente!$A$5:$J$200,6,FALSE)</f>
        <v>casa 02</v>
      </c>
      <c r="H54" s="17" t="str">
        <f>VLOOKUP(B54,tb_cliente!$A$5:$J$200,7,FALSE)</f>
        <v>Santa Cruz</v>
      </c>
      <c r="I54" s="17" t="str">
        <f>VLOOKUP(B54,tb_cliente!$A$5:$J$200,8,FALSE)</f>
        <v>Recife</v>
      </c>
      <c r="J54" s="17" t="str">
        <f>VLOOKUP(B54,tb_cliente!$A$5:$J$200,9,FALSE)</f>
        <v>PE</v>
      </c>
      <c r="K54" s="17" t="str">
        <f>VLOOKUP(B54,tb_cliente!$A$5:$J$200,10,FALSE)</f>
        <v>50920‑825</v>
      </c>
      <c r="L54" s="13" t="s">
        <v>856</v>
      </c>
      <c r="M54" s="27" t="s">
        <v>997</v>
      </c>
      <c r="N54" s="25" t="s">
        <v>866</v>
      </c>
      <c r="O54" s="20">
        <v>35.6</v>
      </c>
    </row>
    <row r="55" spans="1:15" x14ac:dyDescent="0.25">
      <c r="A55" s="15">
        <v>54</v>
      </c>
      <c r="B55" s="15">
        <v>54</v>
      </c>
      <c r="C55" s="17" t="str">
        <f>VLOOKUP(B55,tb_cliente!$A$5:$J$200,2,FALSE)</f>
        <v>Danilo Costa Purificação</v>
      </c>
      <c r="D55" s="17" t="str">
        <f>VLOOKUP(B55,tb_cliente!$A$5:$J$200,3,FALSE)</f>
        <v>07267584797</v>
      </c>
      <c r="E55" s="17" t="str">
        <f>VLOOKUP(B55,tb_cliente!$A$5:$J$200,4,FALSE)</f>
        <v>Rua Olegário Mariano</v>
      </c>
      <c r="F55" s="17">
        <f>VLOOKUP(B55,tb_cliente!$A$5:$J$200,5,FALSE)</f>
        <v>112</v>
      </c>
      <c r="G55" s="17" t="str">
        <f>VLOOKUP(B55,tb_cliente!$A$5:$J$200,6,FALSE)</f>
        <v>NULL</v>
      </c>
      <c r="H55" s="17" t="str">
        <f>VLOOKUP(B55,tb_cliente!$A$5:$J$200,7,FALSE)</f>
        <v>Pilar</v>
      </c>
      <c r="I55" s="17" t="str">
        <f>VLOOKUP(B55,tb_cliente!$A$5:$J$200,8,FALSE)</f>
        <v>Recife</v>
      </c>
      <c r="J55" s="17" t="str">
        <f>VLOOKUP(B55,tb_cliente!$A$5:$J$200,9,FALSE)</f>
        <v>PE</v>
      </c>
      <c r="K55" s="17" t="str">
        <f>VLOOKUP(B55,tb_cliente!$A$5:$J$200,10,FALSE)</f>
        <v>50920‑825</v>
      </c>
      <c r="L55" s="13" t="s">
        <v>856</v>
      </c>
      <c r="M55" s="27" t="s">
        <v>1002</v>
      </c>
      <c r="N55" s="25" t="s">
        <v>866</v>
      </c>
      <c r="O55" s="20">
        <v>123.1</v>
      </c>
    </row>
    <row r="56" spans="1:15" x14ac:dyDescent="0.25">
      <c r="A56" s="15">
        <v>55</v>
      </c>
      <c r="B56" s="15">
        <v>55</v>
      </c>
      <c r="C56" s="17" t="str">
        <f>VLOOKUP(B56,tb_cliente!$A$5:$J$200,2,FALSE)</f>
        <v>David Cristina de Pontes</v>
      </c>
      <c r="D56" s="17" t="str">
        <f>VLOOKUP(B56,tb_cliente!$A$5:$J$200,3,FALSE)</f>
        <v>03782341707</v>
      </c>
      <c r="E56" s="17" t="str">
        <f>VLOOKUP(B56,tb_cliente!$A$5:$J$200,4,FALSE)</f>
        <v>Rua Rua da Laguna</v>
      </c>
      <c r="F56" s="17">
        <f>VLOOKUP(B56,tb_cliente!$A$5:$J$200,5,FALSE)</f>
        <v>59</v>
      </c>
      <c r="G56" s="17" t="str">
        <f>VLOOKUP(B56,tb_cliente!$A$5:$J$200,6,FALSE)</f>
        <v>casa 1 Faz Sobradinho</v>
      </c>
      <c r="H56" s="17" t="str">
        <f>VLOOKUP(B56,tb_cliente!$A$5:$J$200,7,FALSE)</f>
        <v>São Vicente</v>
      </c>
      <c r="I56" s="17" t="str">
        <f>VLOOKUP(B56,tb_cliente!$A$5:$J$200,8,FALSE)</f>
        <v>Recife</v>
      </c>
      <c r="J56" s="17" t="str">
        <f>VLOOKUP(B56,tb_cliente!$A$5:$J$200,9,FALSE)</f>
        <v>PE</v>
      </c>
      <c r="K56" s="17" t="str">
        <f>VLOOKUP(B56,tb_cliente!$A$5:$J$200,10,FALSE)</f>
        <v>50010-010</v>
      </c>
      <c r="L56" s="13" t="s">
        <v>856</v>
      </c>
      <c r="M56" s="27" t="s">
        <v>1002</v>
      </c>
      <c r="N56" s="25" t="s">
        <v>866</v>
      </c>
      <c r="O56" s="20">
        <v>123.1</v>
      </c>
    </row>
    <row r="57" spans="1:15" x14ac:dyDescent="0.25">
      <c r="A57" s="15">
        <v>56</v>
      </c>
      <c r="B57" s="15">
        <v>56</v>
      </c>
      <c r="C57" s="17" t="str">
        <f>VLOOKUP(B57,tb_cliente!$A$5:$J$200,2,FALSE)</f>
        <v>David Cristina de Souza</v>
      </c>
      <c r="D57" s="17" t="str">
        <f>VLOOKUP(B57,tb_cliente!$A$5:$J$200,3,FALSE)</f>
        <v>10314658710</v>
      </c>
      <c r="E57" s="17" t="str">
        <f>VLOOKUP(B57,tb_cliente!$A$5:$J$200,4,FALSE)</f>
        <v>Rua J</v>
      </c>
      <c r="F57" s="17">
        <f>VLOOKUP(B57,tb_cliente!$A$5:$J$200,5,FALSE)</f>
        <v>23</v>
      </c>
      <c r="G57" s="17" t="str">
        <f>VLOOKUP(B57,tb_cliente!$A$5:$J$200,6,FALSE)</f>
        <v>NULL</v>
      </c>
      <c r="H57" s="17" t="str">
        <f>VLOOKUP(B57,tb_cliente!$A$5:$J$200,7,FALSE)</f>
        <v>Nova Campinas</v>
      </c>
      <c r="I57" s="17" t="str">
        <f>VLOOKUP(B57,tb_cliente!$A$5:$J$200,8,FALSE)</f>
        <v>Recife</v>
      </c>
      <c r="J57" s="17" t="str">
        <f>VLOOKUP(B57,tb_cliente!$A$5:$J$200,9,FALSE)</f>
        <v>PE</v>
      </c>
      <c r="K57" s="17" t="str">
        <f>VLOOKUP(B57,tb_cliente!$A$5:$J$200,10,FALSE)</f>
        <v>52031‑216</v>
      </c>
      <c r="L57" s="13" t="s">
        <v>856</v>
      </c>
      <c r="M57" s="27" t="s">
        <v>998</v>
      </c>
      <c r="N57" s="25" t="s">
        <v>866</v>
      </c>
      <c r="O57" s="20">
        <v>11.9</v>
      </c>
    </row>
    <row r="58" spans="1:15" x14ac:dyDescent="0.25">
      <c r="A58" s="15">
        <v>57</v>
      </c>
      <c r="B58" s="15">
        <v>57</v>
      </c>
      <c r="C58" s="17" t="str">
        <f>VLOOKUP(B58,tb_cliente!$A$5:$J$200,2,FALSE)</f>
        <v>Deangelis Cristina Ribeiro de Brito</v>
      </c>
      <c r="D58" s="17" t="str">
        <f>VLOOKUP(B58,tb_cliente!$A$5:$J$200,3,FALSE)</f>
        <v>05504667709</v>
      </c>
      <c r="E58" s="17" t="str">
        <f>VLOOKUP(B58,tb_cliente!$A$5:$J$200,4,FALSE)</f>
        <v>Rua Praça da Glória</v>
      </c>
      <c r="F58" s="17">
        <f>VLOOKUP(B58,tb_cliente!$A$5:$J$200,5,FALSE)</f>
        <v>52</v>
      </c>
      <c r="G58" s="17" t="str">
        <f>VLOOKUP(B58,tb_cliente!$A$5:$J$200,6,FALSE)</f>
        <v>NULL</v>
      </c>
      <c r="H58" s="17" t="str">
        <f>VLOOKUP(B58,tb_cliente!$A$5:$J$200,7,FALSE)</f>
        <v>Santa Cruz</v>
      </c>
      <c r="I58" s="17" t="str">
        <f>VLOOKUP(B58,tb_cliente!$A$5:$J$200,8,FALSE)</f>
        <v>Recife</v>
      </c>
      <c r="J58" s="17" t="str">
        <f>VLOOKUP(B58,tb_cliente!$A$5:$J$200,9,FALSE)</f>
        <v>PE</v>
      </c>
      <c r="K58" s="17" t="str">
        <f>VLOOKUP(B58,tb_cliente!$A$5:$J$200,10,FALSE)</f>
        <v>50920‑825</v>
      </c>
      <c r="L58" s="13" t="s">
        <v>856</v>
      </c>
      <c r="M58" s="27" t="s">
        <v>998</v>
      </c>
      <c r="N58" s="25" t="s">
        <v>867</v>
      </c>
      <c r="O58" s="20">
        <v>11.9</v>
      </c>
    </row>
    <row r="59" spans="1:15" x14ac:dyDescent="0.25">
      <c r="A59" s="15">
        <v>58</v>
      </c>
      <c r="B59" s="15">
        <v>58</v>
      </c>
      <c r="C59" s="17" t="str">
        <f>VLOOKUP(B59,tb_cliente!$A$5:$J$200,2,FALSE)</f>
        <v>Debora Cristina Tenorio da Silva</v>
      </c>
      <c r="D59" s="17" t="str">
        <f>VLOOKUP(B59,tb_cliente!$A$5:$J$200,3,FALSE)</f>
        <v>05501268573</v>
      </c>
      <c r="E59" s="17" t="str">
        <f>VLOOKUP(B59,tb_cliente!$A$5:$J$200,4,FALSE)</f>
        <v>Rua Praça Marte</v>
      </c>
      <c r="F59" s="17">
        <f>VLOOKUP(B59,tb_cliente!$A$5:$J$200,5,FALSE)</f>
        <v>8</v>
      </c>
      <c r="G59" s="17" t="str">
        <f>VLOOKUP(B59,tb_cliente!$A$5:$J$200,6,FALSE)</f>
        <v>Qd F</v>
      </c>
      <c r="H59" s="17" t="str">
        <f>VLOOKUP(B59,tb_cliente!$A$5:$J$200,7,FALSE)</f>
        <v>Santa Cruz</v>
      </c>
      <c r="I59" s="17" t="str">
        <f>VLOOKUP(B59,tb_cliente!$A$5:$J$200,8,FALSE)</f>
        <v>Recife</v>
      </c>
      <c r="J59" s="17" t="str">
        <f>VLOOKUP(B59,tb_cliente!$A$5:$J$200,9,FALSE)</f>
        <v>PE</v>
      </c>
      <c r="K59" s="17" t="str">
        <f>VLOOKUP(B59,tb_cliente!$A$5:$J$200,10,FALSE)</f>
        <v>50920‑825</v>
      </c>
      <c r="L59" s="13" t="s">
        <v>856</v>
      </c>
      <c r="M59" s="27" t="s">
        <v>1002</v>
      </c>
      <c r="N59" s="25" t="s">
        <v>867</v>
      </c>
      <c r="O59" s="20">
        <v>123.1</v>
      </c>
    </row>
    <row r="60" spans="1:15" x14ac:dyDescent="0.25">
      <c r="A60" s="15">
        <v>59</v>
      </c>
      <c r="B60" s="15">
        <v>59</v>
      </c>
      <c r="C60" s="17" t="str">
        <f>VLOOKUP(B60,tb_cliente!$A$5:$J$200,2,FALSE)</f>
        <v>Deividy Cupertino Santa Rosa</v>
      </c>
      <c r="D60" s="17" t="str">
        <f>VLOOKUP(B60,tb_cliente!$A$5:$J$200,3,FALSE)</f>
        <v>08795942714</v>
      </c>
      <c r="E60" s="17" t="str">
        <f>VLOOKUP(B60,tb_cliente!$A$5:$J$200,4,FALSE)</f>
        <v>Rua Marcilio Dias</v>
      </c>
      <c r="F60" s="17" t="str">
        <f>VLOOKUP(B60,tb_cliente!$A$5:$J$200,5,FALSE)</f>
        <v>s/n</v>
      </c>
      <c r="G60" s="17" t="str">
        <f>VLOOKUP(B60,tb_cliente!$A$5:$J$200,6,FALSE)</f>
        <v>Lt 19 Qd 04</v>
      </c>
      <c r="H60" s="17" t="str">
        <f>VLOOKUP(B60,tb_cliente!$A$5:$J$200,7,FALSE)</f>
        <v>Parque Santo Antonio</v>
      </c>
      <c r="I60" s="17" t="str">
        <f>VLOOKUP(B60,tb_cliente!$A$5:$J$200,8,FALSE)</f>
        <v>Recife</v>
      </c>
      <c r="J60" s="17" t="str">
        <f>VLOOKUP(B60,tb_cliente!$A$5:$J$200,9,FALSE)</f>
        <v>PE</v>
      </c>
      <c r="K60" s="17" t="str">
        <f>VLOOKUP(B60,tb_cliente!$A$5:$J$200,10,FALSE)</f>
        <v>52031‑216</v>
      </c>
      <c r="L60" s="13" t="s">
        <v>856</v>
      </c>
      <c r="M60" s="27" t="s">
        <v>1003</v>
      </c>
      <c r="N60" s="25" t="s">
        <v>867</v>
      </c>
      <c r="O60" s="20">
        <v>196.5</v>
      </c>
    </row>
    <row r="61" spans="1:15" x14ac:dyDescent="0.25">
      <c r="A61" s="15">
        <v>60</v>
      </c>
      <c r="B61" s="15">
        <v>60</v>
      </c>
      <c r="C61" s="17" t="str">
        <f>VLOOKUP(B61,tb_cliente!$A$5:$J$200,2,FALSE)</f>
        <v>Demetrios da Conceição Oliveira</v>
      </c>
      <c r="D61" s="17" t="str">
        <f>VLOOKUP(B61,tb_cliente!$A$5:$J$200,3,FALSE)</f>
        <v>03889548435</v>
      </c>
      <c r="E61" s="17" t="str">
        <f>VLOOKUP(B61,tb_cliente!$A$5:$J$200,4,FALSE)</f>
        <v xml:space="preserve">Rua Rouget de Lisle </v>
      </c>
      <c r="F61" s="17">
        <f>VLOOKUP(B61,tb_cliente!$A$5:$J$200,5,FALSE)</f>
        <v>106</v>
      </c>
      <c r="G61" s="17">
        <f>VLOOKUP(B61,tb_cliente!$A$5:$J$200,6,FALSE)</f>
        <v>135</v>
      </c>
      <c r="H61" s="17" t="str">
        <f>VLOOKUP(B61,tb_cliente!$A$5:$J$200,7,FALSE)</f>
        <v>São Mateus</v>
      </c>
      <c r="I61" s="17" t="str">
        <f>VLOOKUP(B61,tb_cliente!$A$5:$J$200,8,FALSE)</f>
        <v>Recife</v>
      </c>
      <c r="J61" s="17" t="str">
        <f>VLOOKUP(B61,tb_cliente!$A$5:$J$200,9,FALSE)</f>
        <v>PE</v>
      </c>
      <c r="K61" s="17" t="str">
        <f>VLOOKUP(B61,tb_cliente!$A$5:$J$200,10,FALSE)</f>
        <v>50810‑065</v>
      </c>
      <c r="L61" s="13" t="s">
        <v>856</v>
      </c>
      <c r="M61" s="27" t="s">
        <v>998</v>
      </c>
      <c r="N61" s="25" t="s">
        <v>868</v>
      </c>
      <c r="O61" s="20">
        <v>11.9</v>
      </c>
    </row>
    <row r="62" spans="1:15" x14ac:dyDescent="0.25">
      <c r="A62" s="15">
        <v>61</v>
      </c>
      <c r="B62" s="15">
        <v>61</v>
      </c>
      <c r="C62" s="17" t="str">
        <f>VLOOKUP(B62,tb_cliente!$A$5:$J$200,2,FALSE)</f>
        <v>Demetrius da Conceição Soares</v>
      </c>
      <c r="D62" s="17" t="str">
        <f>VLOOKUP(B62,tb_cliente!$A$5:$J$200,3,FALSE)</f>
        <v>09245042786</v>
      </c>
      <c r="E62" s="17" t="str">
        <f>VLOOKUP(B62,tb_cliente!$A$5:$J$200,4,FALSE)</f>
        <v>Rua Luziana</v>
      </c>
      <c r="F62" s="17">
        <f>VLOOKUP(B62,tb_cliente!$A$5:$J$200,5,FALSE)</f>
        <v>117</v>
      </c>
      <c r="G62" s="17" t="str">
        <f>VLOOKUP(B62,tb_cliente!$A$5:$J$200,6,FALSE)</f>
        <v>NULL</v>
      </c>
      <c r="H62" s="17" t="str">
        <f>VLOOKUP(B62,tb_cliente!$A$5:$J$200,7,FALSE)</f>
        <v>Parque Lafaiete</v>
      </c>
      <c r="I62" s="17" t="str">
        <f>VLOOKUP(B62,tb_cliente!$A$5:$J$200,8,FALSE)</f>
        <v>Recife</v>
      </c>
      <c r="J62" s="17" t="str">
        <f>VLOOKUP(B62,tb_cliente!$A$5:$J$200,9,FALSE)</f>
        <v>PE</v>
      </c>
      <c r="K62" s="17" t="str">
        <f>VLOOKUP(B62,tb_cliente!$A$5:$J$200,10,FALSE)</f>
        <v>52031‑216</v>
      </c>
      <c r="L62" s="13" t="s">
        <v>856</v>
      </c>
      <c r="M62" s="27" t="s">
        <v>1004</v>
      </c>
      <c r="N62" s="25" t="s">
        <v>868</v>
      </c>
      <c r="O62" s="20">
        <v>319.60000000000002</v>
      </c>
    </row>
    <row r="63" spans="1:15" x14ac:dyDescent="0.25">
      <c r="A63" s="15">
        <v>62</v>
      </c>
      <c r="B63" s="15">
        <v>62</v>
      </c>
      <c r="C63" s="17" t="str">
        <f>VLOOKUP(B63,tb_cliente!$A$5:$J$200,2,FALSE)</f>
        <v>Diego da Costa Oliveira</v>
      </c>
      <c r="D63" s="17" t="str">
        <f>VLOOKUP(B63,tb_cliente!$A$5:$J$200,3,FALSE)</f>
        <v>10312402747</v>
      </c>
      <c r="E63" s="17" t="str">
        <f>VLOOKUP(B63,tb_cliente!$A$5:$J$200,4,FALSE)</f>
        <v>Rua Jabitaca</v>
      </c>
      <c r="F63" s="17">
        <f>VLOOKUP(B63,tb_cliente!$A$5:$J$200,5,FALSE)</f>
        <v>180</v>
      </c>
      <c r="G63" s="17" t="str">
        <f>VLOOKUP(B63,tb_cliente!$A$5:$J$200,6,FALSE)</f>
        <v>ca 1</v>
      </c>
      <c r="H63" s="17" t="str">
        <f>VLOOKUP(B63,tb_cliente!$A$5:$J$200,7,FALSE)</f>
        <v>Nova Detroit</v>
      </c>
      <c r="I63" s="17" t="str">
        <f>VLOOKUP(B63,tb_cliente!$A$5:$J$200,8,FALSE)</f>
        <v>Recife</v>
      </c>
      <c r="J63" s="17" t="str">
        <f>VLOOKUP(B63,tb_cliente!$A$5:$J$200,9,FALSE)</f>
        <v>PE</v>
      </c>
      <c r="K63" s="17" t="str">
        <f>VLOOKUP(B63,tb_cliente!$A$5:$J$200,10,FALSE)</f>
        <v>52031‑216</v>
      </c>
      <c r="L63" s="13" t="s">
        <v>856</v>
      </c>
      <c r="M63" s="27" t="s">
        <v>1000</v>
      </c>
      <c r="N63" s="25" t="s">
        <v>868</v>
      </c>
      <c r="O63" s="20">
        <v>73.400000000000006</v>
      </c>
    </row>
    <row r="64" spans="1:15" x14ac:dyDescent="0.25">
      <c r="A64" s="15">
        <v>63</v>
      </c>
      <c r="B64" s="15">
        <v>63</v>
      </c>
      <c r="C64" s="17" t="str">
        <f>VLOOKUP(B64,tb_cliente!$A$5:$J$200,2,FALSE)</f>
        <v>Diego da Costa Soares</v>
      </c>
      <c r="D64" s="17" t="str">
        <f>VLOOKUP(B64,tb_cliente!$A$5:$J$200,3,FALSE)</f>
        <v>04155205710</v>
      </c>
      <c r="E64" s="17" t="str">
        <f>VLOOKUP(B64,tb_cliente!$A$5:$J$200,4,FALSE)</f>
        <v>Rua Rio Petropolis</v>
      </c>
      <c r="F64" s="17" t="str">
        <f>VLOOKUP(B64,tb_cliente!$A$5:$J$200,5,FALSE)</f>
        <v>s/n</v>
      </c>
      <c r="G64" s="17" t="str">
        <f>VLOOKUP(B64,tb_cliente!$A$5:$J$200,6,FALSE)</f>
        <v>casa 5 Lote 741</v>
      </c>
      <c r="H64" s="17" t="str">
        <f>VLOOKUP(B64,tb_cliente!$A$5:$J$200,7,FALSE)</f>
        <v>São João</v>
      </c>
      <c r="I64" s="17" t="str">
        <f>VLOOKUP(B64,tb_cliente!$A$5:$J$200,8,FALSE)</f>
        <v>Recife</v>
      </c>
      <c r="J64" s="17" t="str">
        <f>VLOOKUP(B64,tb_cliente!$A$5:$J$200,9,FALSE)</f>
        <v>PE</v>
      </c>
      <c r="K64" s="17" t="str">
        <f>VLOOKUP(B64,tb_cliente!$A$5:$J$200,10,FALSE)</f>
        <v>50810‑065</v>
      </c>
      <c r="L64" s="13" t="s">
        <v>856</v>
      </c>
      <c r="M64" s="27" t="s">
        <v>1004</v>
      </c>
      <c r="N64" s="25" t="s">
        <v>868</v>
      </c>
      <c r="O64" s="20">
        <v>319.60000000000002</v>
      </c>
    </row>
    <row r="65" spans="1:15" x14ac:dyDescent="0.25">
      <c r="A65" s="15">
        <v>64</v>
      </c>
      <c r="B65" s="15">
        <v>64</v>
      </c>
      <c r="C65" s="17" t="str">
        <f>VLOOKUP(B65,tb_cliente!$A$5:$J$200,2,FALSE)</f>
        <v>Dimas da Hora Lima de Souza</v>
      </c>
      <c r="D65" s="17" t="str">
        <f>VLOOKUP(B65,tb_cliente!$A$5:$J$200,3,FALSE)</f>
        <v>08324603782</v>
      </c>
      <c r="E65" s="17" t="str">
        <f>VLOOKUP(B65,tb_cliente!$A$5:$J$200,4,FALSE)</f>
        <v>Rua Marques de Baependi</v>
      </c>
      <c r="F65" s="17" t="str">
        <f>VLOOKUP(B65,tb_cliente!$A$5:$J$200,5,FALSE)</f>
        <v xml:space="preserve">s/n </v>
      </c>
      <c r="G65" s="17" t="str">
        <f>VLOOKUP(B65,tb_cliente!$A$5:$J$200,6,FALSE)</f>
        <v>Casa 2</v>
      </c>
      <c r="H65" s="17" t="str">
        <f>VLOOKUP(B65,tb_cliente!$A$5:$J$200,7,FALSE)</f>
        <v>Petrovale</v>
      </c>
      <c r="I65" s="17" t="str">
        <f>VLOOKUP(B65,tb_cliente!$A$5:$J$200,8,FALSE)</f>
        <v>Recife</v>
      </c>
      <c r="J65" s="17" t="str">
        <f>VLOOKUP(B65,tb_cliente!$A$5:$J$200,9,FALSE)</f>
        <v>PE</v>
      </c>
      <c r="K65" s="17" t="str">
        <f>VLOOKUP(B65,tb_cliente!$A$5:$J$200,10,FALSE)</f>
        <v>52031‑216</v>
      </c>
      <c r="L65" s="13" t="s">
        <v>856</v>
      </c>
      <c r="M65" s="27" t="s">
        <v>1001</v>
      </c>
      <c r="N65" s="25" t="s">
        <v>868</v>
      </c>
      <c r="O65" s="20">
        <v>85.3</v>
      </c>
    </row>
    <row r="66" spans="1:15" x14ac:dyDescent="0.25">
      <c r="A66" s="15">
        <v>65</v>
      </c>
      <c r="B66" s="15">
        <v>65</v>
      </c>
      <c r="C66" s="17" t="str">
        <f>VLOOKUP(B66,tb_cliente!$A$5:$J$200,2,FALSE)</f>
        <v>Diogo da Mota dos Santos</v>
      </c>
      <c r="D66" s="17" t="str">
        <f>VLOOKUP(B66,tb_cliente!$A$5:$J$200,3,FALSE)</f>
        <v>07268965770</v>
      </c>
      <c r="E66" s="17" t="str">
        <f>VLOOKUP(B66,tb_cliente!$A$5:$J$200,4,FALSE)</f>
        <v xml:space="preserve">Rua Olimpia Esteves </v>
      </c>
      <c r="F66" s="17">
        <f>VLOOKUP(B66,tb_cliente!$A$5:$J$200,5,FALSE)</f>
        <v>19</v>
      </c>
      <c r="G66" s="17" t="str">
        <f>VLOOKUP(B66,tb_cliente!$A$5:$J$200,6,FALSE)</f>
        <v>NULL</v>
      </c>
      <c r="H66" s="17" t="str">
        <f>VLOOKUP(B66,tb_cliente!$A$5:$J$200,7,FALSE)</f>
        <v>Pilar</v>
      </c>
      <c r="I66" s="17" t="str">
        <f>VLOOKUP(B66,tb_cliente!$A$5:$J$200,8,FALSE)</f>
        <v>Recife</v>
      </c>
      <c r="J66" s="17" t="str">
        <f>VLOOKUP(B66,tb_cliente!$A$5:$J$200,9,FALSE)</f>
        <v>PE</v>
      </c>
      <c r="K66" s="17" t="str">
        <f>VLOOKUP(B66,tb_cliente!$A$5:$J$200,10,FALSE)</f>
        <v>50920‑825</v>
      </c>
      <c r="L66" s="13" t="s">
        <v>856</v>
      </c>
      <c r="M66" s="27" t="s">
        <v>1005</v>
      </c>
      <c r="N66" s="25" t="s">
        <v>868</v>
      </c>
      <c r="O66" s="20">
        <v>8.9</v>
      </c>
    </row>
    <row r="67" spans="1:15" x14ac:dyDescent="0.25">
      <c r="A67" s="15">
        <v>66</v>
      </c>
      <c r="B67" s="15">
        <v>66</v>
      </c>
      <c r="C67" s="17" t="str">
        <f>VLOOKUP(B67,tb_cliente!$A$5:$J$200,2,FALSE)</f>
        <v>Diogo da Paixão</v>
      </c>
      <c r="D67" s="17" t="str">
        <f>VLOOKUP(B67,tb_cliente!$A$5:$J$200,3,FALSE)</f>
        <v>04434744781</v>
      </c>
      <c r="E67" s="17" t="str">
        <f>VLOOKUP(B67,tb_cliente!$A$5:$J$200,4,FALSE)</f>
        <v>Rua Rio Alva</v>
      </c>
      <c r="F67" s="17">
        <f>VLOOKUP(B67,tb_cliente!$A$5:$J$200,5,FALSE)</f>
        <v>436</v>
      </c>
      <c r="G67" s="17" t="str">
        <f>VLOOKUP(B67,tb_cliente!$A$5:$J$200,6,FALSE)</f>
        <v>CASA 3</v>
      </c>
      <c r="H67" s="17" t="str">
        <f>VLOOKUP(B67,tb_cliente!$A$5:$J$200,7,FALSE)</f>
        <v>São Bento</v>
      </c>
      <c r="I67" s="17" t="str">
        <f>VLOOKUP(B67,tb_cliente!$A$5:$J$200,8,FALSE)</f>
        <v>Recife</v>
      </c>
      <c r="J67" s="17" t="str">
        <f>VLOOKUP(B67,tb_cliente!$A$5:$J$200,9,FALSE)</f>
        <v>PE</v>
      </c>
      <c r="K67" s="17" t="str">
        <f>VLOOKUP(B67,tb_cliente!$A$5:$J$200,10,FALSE)</f>
        <v>50810‑065</v>
      </c>
      <c r="L67" s="13" t="s">
        <v>856</v>
      </c>
      <c r="M67" s="27" t="s">
        <v>1001</v>
      </c>
      <c r="N67" s="25" t="s">
        <v>869</v>
      </c>
      <c r="O67" s="20">
        <v>85.3</v>
      </c>
    </row>
    <row r="68" spans="1:15" x14ac:dyDescent="0.25">
      <c r="A68" s="15">
        <v>67</v>
      </c>
      <c r="B68" s="15">
        <v>67</v>
      </c>
      <c r="C68" s="17" t="str">
        <f>VLOOKUP(B68,tb_cliente!$A$5:$J$200,2,FALSE)</f>
        <v>Diogo da Paixão Gonçalves</v>
      </c>
      <c r="D68" s="17" t="str">
        <f>VLOOKUP(B68,tb_cliente!$A$5:$J$200,3,FALSE)</f>
        <v>05681349706</v>
      </c>
      <c r="E68" s="17" t="str">
        <f>VLOOKUP(B68,tb_cliente!$A$5:$J$200,4,FALSE)</f>
        <v>Rua Piaui</v>
      </c>
      <c r="F68" s="17">
        <f>VLOOKUP(B68,tb_cliente!$A$5:$J$200,5,FALSE)</f>
        <v>386</v>
      </c>
      <c r="G68" s="17" t="str">
        <f>VLOOKUP(B68,tb_cliente!$A$5:$J$200,6,FALSE)</f>
        <v>casa 02</v>
      </c>
      <c r="H68" s="17" t="str">
        <f>VLOOKUP(B68,tb_cliente!$A$5:$J$200,7,FALSE)</f>
        <v>Rodilandia</v>
      </c>
      <c r="I68" s="17" t="str">
        <f>VLOOKUP(B68,tb_cliente!$A$5:$J$200,8,FALSE)</f>
        <v>Recife</v>
      </c>
      <c r="J68" s="17" t="str">
        <f>VLOOKUP(B68,tb_cliente!$A$5:$J$200,9,FALSE)</f>
        <v>PE</v>
      </c>
      <c r="K68" s="17" t="str">
        <f>VLOOKUP(B68,tb_cliente!$A$5:$J$200,10,FALSE)</f>
        <v>50920‑825</v>
      </c>
      <c r="L68" s="13" t="s">
        <v>856</v>
      </c>
      <c r="M68" s="27" t="s">
        <v>1000</v>
      </c>
      <c r="N68" s="25" t="s">
        <v>869</v>
      </c>
      <c r="O68" s="20">
        <v>73.400000000000006</v>
      </c>
    </row>
    <row r="69" spans="1:15" x14ac:dyDescent="0.25">
      <c r="A69" s="15">
        <v>68</v>
      </c>
      <c r="B69" s="15">
        <v>68</v>
      </c>
      <c r="C69" s="17" t="str">
        <f>VLOOKUP(B69,tb_cliente!$A$5:$J$200,2,FALSE)</f>
        <v>Domingos da Costa</v>
      </c>
      <c r="D69" s="17" t="str">
        <f>VLOOKUP(B69,tb_cliente!$A$5:$J$200,3,FALSE)</f>
        <v>09358868736</v>
      </c>
      <c r="E69" s="17" t="str">
        <f>VLOOKUP(B69,tb_cliente!$A$5:$J$200,4,FALSE)</f>
        <v>Rua Luciano Vaena</v>
      </c>
      <c r="F69" s="17">
        <f>VLOOKUP(B69,tb_cliente!$A$5:$J$200,5,FALSE)</f>
        <v>141</v>
      </c>
      <c r="G69" s="17" t="str">
        <f>VLOOKUP(B69,tb_cliente!$A$5:$J$200,6,FALSE)</f>
        <v>casa 01</v>
      </c>
      <c r="H69" s="17" t="str">
        <f>VLOOKUP(B69,tb_cliente!$A$5:$J$200,7,FALSE)</f>
        <v xml:space="preserve">Parque Império </v>
      </c>
      <c r="I69" s="17" t="str">
        <f>VLOOKUP(B69,tb_cliente!$A$5:$J$200,8,FALSE)</f>
        <v>Recife</v>
      </c>
      <c r="J69" s="17" t="str">
        <f>VLOOKUP(B69,tb_cliente!$A$5:$J$200,9,FALSE)</f>
        <v>PE</v>
      </c>
      <c r="K69" s="17" t="str">
        <f>VLOOKUP(B69,tb_cliente!$A$5:$J$200,10,FALSE)</f>
        <v>52031‑216</v>
      </c>
      <c r="L69" s="13" t="s">
        <v>856</v>
      </c>
      <c r="M69" s="27" t="s">
        <v>1000</v>
      </c>
      <c r="N69" s="25" t="s">
        <v>869</v>
      </c>
      <c r="O69" s="20">
        <v>73.400000000000006</v>
      </c>
    </row>
    <row r="70" spans="1:15" x14ac:dyDescent="0.25">
      <c r="A70" s="15">
        <v>69</v>
      </c>
      <c r="B70" s="15">
        <v>69</v>
      </c>
      <c r="C70" s="17" t="str">
        <f>VLOOKUP(B70,tb_cliente!$A$5:$J$200,2,FALSE)</f>
        <v>Douglas da Silva Benjamim Gomes</v>
      </c>
      <c r="D70" s="17" t="str">
        <f>VLOOKUP(B70,tb_cliente!$A$5:$J$200,3,FALSE)</f>
        <v>10294801701</v>
      </c>
      <c r="E70" s="17" t="str">
        <f>VLOOKUP(B70,tb_cliente!$A$5:$J$200,4,FALSE)</f>
        <v>Rua Jacaranda</v>
      </c>
      <c r="F70" s="17" t="str">
        <f>VLOOKUP(B70,tb_cliente!$A$5:$J$200,5,FALSE)</f>
        <v>NULL</v>
      </c>
      <c r="G70" s="17" t="str">
        <f>VLOOKUP(B70,tb_cliente!$A$5:$J$200,6,FALSE)</f>
        <v>Lt 22 Qd 51</v>
      </c>
      <c r="H70" s="17" t="str">
        <f>VLOOKUP(B70,tb_cliente!$A$5:$J$200,7,FALSE)</f>
        <v>Nova Detroit</v>
      </c>
      <c r="I70" s="17" t="str">
        <f>VLOOKUP(B70,tb_cliente!$A$5:$J$200,8,FALSE)</f>
        <v>Recife</v>
      </c>
      <c r="J70" s="17" t="str">
        <f>VLOOKUP(B70,tb_cliente!$A$5:$J$200,9,FALSE)</f>
        <v>PE</v>
      </c>
      <c r="K70" s="17" t="str">
        <f>VLOOKUP(B70,tb_cliente!$A$5:$J$200,10,FALSE)</f>
        <v>52031‑216</v>
      </c>
      <c r="L70" s="13" t="s">
        <v>856</v>
      </c>
      <c r="M70" s="27" t="s">
        <v>1001</v>
      </c>
      <c r="N70" s="25" t="s">
        <v>869</v>
      </c>
      <c r="O70" s="20">
        <v>85.3</v>
      </c>
    </row>
    <row r="71" spans="1:15" x14ac:dyDescent="0.25">
      <c r="A71" s="15">
        <v>70</v>
      </c>
      <c r="B71" s="15">
        <v>70</v>
      </c>
      <c r="C71" s="17" t="str">
        <f>VLOOKUP(B71,tb_cliente!$A$5:$J$200,2,FALSE)</f>
        <v>Drausio da Silva Beserra</v>
      </c>
      <c r="D71" s="17" t="str">
        <f>VLOOKUP(B71,tb_cliente!$A$5:$J$200,3,FALSE)</f>
        <v>08184386739</v>
      </c>
      <c r="E71" s="17" t="str">
        <f>VLOOKUP(B71,tb_cliente!$A$5:$J$200,4,FALSE)</f>
        <v>Rua Mateus</v>
      </c>
      <c r="F71" s="17" t="str">
        <f>VLOOKUP(B71,tb_cliente!$A$5:$J$200,5,FALSE)</f>
        <v>s/n</v>
      </c>
      <c r="G71" s="17" t="str">
        <f>VLOOKUP(B71,tb_cliente!$A$5:$J$200,6,FALSE)</f>
        <v>LT 15, QD 10</v>
      </c>
      <c r="H71" s="17" t="str">
        <f>VLOOKUP(B71,tb_cliente!$A$5:$J$200,7,FALSE)</f>
        <v>Piabetá</v>
      </c>
      <c r="I71" s="17" t="str">
        <f>VLOOKUP(B71,tb_cliente!$A$5:$J$200,8,FALSE)</f>
        <v>Recife</v>
      </c>
      <c r="J71" s="17" t="str">
        <f>VLOOKUP(B71,tb_cliente!$A$5:$J$200,9,FALSE)</f>
        <v>PE</v>
      </c>
      <c r="K71" s="17" t="str">
        <f>VLOOKUP(B71,tb_cliente!$A$5:$J$200,10,FALSE)</f>
        <v>52031‑216</v>
      </c>
      <c r="L71" s="13" t="s">
        <v>856</v>
      </c>
      <c r="M71" s="27" t="s">
        <v>999</v>
      </c>
      <c r="N71" s="25" t="s">
        <v>869</v>
      </c>
      <c r="O71" s="20">
        <v>37.799999999999997</v>
      </c>
    </row>
    <row r="72" spans="1:15" x14ac:dyDescent="0.25">
      <c r="A72" s="15">
        <v>71</v>
      </c>
      <c r="B72" s="15">
        <v>71</v>
      </c>
      <c r="C72" s="17" t="str">
        <f>VLOOKUP(B72,tb_cliente!$A$5:$J$200,2,FALSE)</f>
        <v>Driele da Silva Bezerra</v>
      </c>
      <c r="D72" s="17" t="str">
        <f>VLOOKUP(B72,tb_cliente!$A$5:$J$200,3,FALSE)</f>
        <v>10295268765</v>
      </c>
      <c r="E72" s="17" t="str">
        <f>VLOOKUP(B72,tb_cliente!$A$5:$J$200,4,FALSE)</f>
        <v>Rua Jaciara</v>
      </c>
      <c r="F72" s="17">
        <f>VLOOKUP(B72,tb_cliente!$A$5:$J$200,5,FALSE)</f>
        <v>51</v>
      </c>
      <c r="G72" s="17" t="str">
        <f>VLOOKUP(B72,tb_cliente!$A$5:$J$200,6,FALSE)</f>
        <v>NULL</v>
      </c>
      <c r="H72" s="17" t="str">
        <f>VLOOKUP(B72,tb_cliente!$A$5:$J$200,7,FALSE)</f>
        <v>Nova Era</v>
      </c>
      <c r="I72" s="17" t="str">
        <f>VLOOKUP(B72,tb_cliente!$A$5:$J$200,8,FALSE)</f>
        <v>Recife</v>
      </c>
      <c r="J72" s="17" t="str">
        <f>VLOOKUP(B72,tb_cliente!$A$5:$J$200,9,FALSE)</f>
        <v>PE</v>
      </c>
      <c r="K72" s="17" t="str">
        <f>VLOOKUP(B72,tb_cliente!$A$5:$J$200,10,FALSE)</f>
        <v>52031‑216</v>
      </c>
      <c r="L72" s="13" t="s">
        <v>856</v>
      </c>
      <c r="M72" s="27" t="s">
        <v>1000</v>
      </c>
      <c r="N72" s="25" t="s">
        <v>870</v>
      </c>
      <c r="O72" s="20">
        <v>73.400000000000006</v>
      </c>
    </row>
    <row r="73" spans="1:15" x14ac:dyDescent="0.25">
      <c r="A73" s="15">
        <v>72</v>
      </c>
      <c r="B73" s="15">
        <v>72</v>
      </c>
      <c r="C73" s="17" t="str">
        <f>VLOOKUP(B73,tb_cliente!$A$5:$J$200,2,FALSE)</f>
        <v>Edilson da Silva Carvalho</v>
      </c>
      <c r="D73" s="17" t="str">
        <f>VLOOKUP(B73,tb_cliente!$A$5:$J$200,3,FALSE)</f>
        <v>11145827790</v>
      </c>
      <c r="E73" s="17" t="str">
        <f>VLOOKUP(B73,tb_cliente!$A$5:$J$200,4,FALSE)</f>
        <v>Rua Governador Leonel de Moura Brizola</v>
      </c>
      <c r="F73" s="17">
        <f>VLOOKUP(B73,tb_cliente!$A$5:$J$200,5,FALSE)</f>
        <v>1035</v>
      </c>
      <c r="G73" s="17" t="str">
        <f>VLOOKUP(B73,tb_cliente!$A$5:$J$200,6,FALSE)</f>
        <v>cs 01</v>
      </c>
      <c r="H73" s="17" t="str">
        <f>VLOOKUP(B73,tb_cliente!$A$5:$J$200,7,FALSE)</f>
        <v>Jóquei Clube</v>
      </c>
      <c r="I73" s="17" t="str">
        <f>VLOOKUP(B73,tb_cliente!$A$5:$J$200,8,FALSE)</f>
        <v>Recife</v>
      </c>
      <c r="J73" s="17" t="str">
        <f>VLOOKUP(B73,tb_cliente!$A$5:$J$200,9,FALSE)</f>
        <v>PE</v>
      </c>
      <c r="K73" s="17" t="str">
        <f>VLOOKUP(B73,tb_cliente!$A$5:$J$200,10,FALSE)</f>
        <v>52031‑216</v>
      </c>
      <c r="L73" s="13" t="s">
        <v>856</v>
      </c>
      <c r="M73" s="27" t="s">
        <v>1001</v>
      </c>
      <c r="N73" s="25" t="s">
        <v>870</v>
      </c>
      <c r="O73" s="20">
        <v>85.3</v>
      </c>
    </row>
    <row r="74" spans="1:15" x14ac:dyDescent="0.25">
      <c r="A74" s="15">
        <v>73</v>
      </c>
      <c r="B74" s="15">
        <v>73</v>
      </c>
      <c r="C74" s="17" t="str">
        <f>VLOOKUP(B74,tb_cliente!$A$5:$J$200,2,FALSE)</f>
        <v>Edivan da Silva e Silva</v>
      </c>
      <c r="D74" s="17" t="str">
        <f>VLOOKUP(B74,tb_cliente!$A$5:$J$200,3,FALSE)</f>
        <v>10533189709</v>
      </c>
      <c r="E74" s="17" t="str">
        <f>VLOOKUP(B74,tb_cliente!$A$5:$J$200,4,FALSE)</f>
        <v>Rua Itajubá</v>
      </c>
      <c r="F74" s="17">
        <f>VLOOKUP(B74,tb_cliente!$A$5:$J$200,5,FALSE)</f>
        <v>65</v>
      </c>
      <c r="G74" s="17" t="str">
        <f>VLOOKUP(B74,tb_cliente!$A$5:$J$200,6,FALSE)</f>
        <v>NULL</v>
      </c>
      <c r="H74" s="17" t="str">
        <f>VLOOKUP(B74,tb_cliente!$A$5:$J$200,7,FALSE)</f>
        <v>Nascentes Imperiais</v>
      </c>
      <c r="I74" s="17" t="str">
        <f>VLOOKUP(B74,tb_cliente!$A$5:$J$200,8,FALSE)</f>
        <v>Recife</v>
      </c>
      <c r="J74" s="17" t="str">
        <f>VLOOKUP(B74,tb_cliente!$A$5:$J$200,9,FALSE)</f>
        <v>PE</v>
      </c>
      <c r="K74" s="17" t="str">
        <f>VLOOKUP(B74,tb_cliente!$A$5:$J$200,10,FALSE)</f>
        <v>52031‑216</v>
      </c>
      <c r="L74" s="13" t="s">
        <v>856</v>
      </c>
      <c r="M74" s="27" t="s">
        <v>1005</v>
      </c>
      <c r="N74" s="25" t="s">
        <v>870</v>
      </c>
      <c r="O74" s="20">
        <v>8.9</v>
      </c>
    </row>
    <row r="75" spans="1:15" x14ac:dyDescent="0.25">
      <c r="A75" s="15">
        <v>74</v>
      </c>
      <c r="B75" s="15">
        <v>74</v>
      </c>
      <c r="C75" s="17" t="str">
        <f>VLOOKUP(B75,tb_cliente!$A$5:$J$200,2,FALSE)</f>
        <v>Edmo da Silva Fonseca</v>
      </c>
      <c r="D75" s="17" t="str">
        <f>VLOOKUP(B75,tb_cliente!$A$5:$J$200,3,FALSE)</f>
        <v>08765767797</v>
      </c>
      <c r="E75" s="17" t="str">
        <f>VLOOKUP(B75,tb_cliente!$A$5:$J$200,4,FALSE)</f>
        <v>Rua Marcio Santos da Silva</v>
      </c>
      <c r="F75" s="17" t="str">
        <f>VLOOKUP(B75,tb_cliente!$A$5:$J$200,5,FALSE)</f>
        <v>s/n</v>
      </c>
      <c r="G75" s="17" t="str">
        <f>VLOOKUP(B75,tb_cliente!$A$5:$J$200,6,FALSE)</f>
        <v>Lt 07 Qd 30 Cs 4</v>
      </c>
      <c r="H75" s="17" t="str">
        <f>VLOOKUP(B75,tb_cliente!$A$5:$J$200,7,FALSE)</f>
        <v>Parque São Bento</v>
      </c>
      <c r="I75" s="17" t="str">
        <f>VLOOKUP(B75,tb_cliente!$A$5:$J$200,8,FALSE)</f>
        <v>Recife</v>
      </c>
      <c r="J75" s="17" t="str">
        <f>VLOOKUP(B75,tb_cliente!$A$5:$J$200,9,FALSE)</f>
        <v>PE</v>
      </c>
      <c r="K75" s="17" t="str">
        <f>VLOOKUP(B75,tb_cliente!$A$5:$J$200,10,FALSE)</f>
        <v>52031‑216</v>
      </c>
      <c r="L75" s="13" t="s">
        <v>856</v>
      </c>
      <c r="M75" s="27" t="s">
        <v>1002</v>
      </c>
      <c r="N75" s="25" t="s">
        <v>870</v>
      </c>
      <c r="O75" s="20">
        <v>123.1</v>
      </c>
    </row>
    <row r="76" spans="1:15" x14ac:dyDescent="0.25">
      <c r="A76" s="15">
        <v>75</v>
      </c>
      <c r="B76" s="15">
        <v>75</v>
      </c>
      <c r="C76" s="17" t="str">
        <f>VLOOKUP(B76,tb_cliente!$A$5:$J$200,2,FALSE)</f>
        <v>Edna da Silva Francisco</v>
      </c>
      <c r="D76" s="17" t="str">
        <f>VLOOKUP(B76,tb_cliente!$A$5:$J$200,3,FALSE)</f>
        <v>04113163704</v>
      </c>
      <c r="E76" s="17" t="str">
        <f>VLOOKUP(B76,tb_cliente!$A$5:$J$200,4,FALSE)</f>
        <v>Rua Rogerio Portela</v>
      </c>
      <c r="F76" s="17">
        <f>VLOOKUP(B76,tb_cliente!$A$5:$J$200,5,FALSE)</f>
        <v>221</v>
      </c>
      <c r="G76" s="17" t="str">
        <f>VLOOKUP(B76,tb_cliente!$A$5:$J$200,6,FALSE)</f>
        <v>Lote 274</v>
      </c>
      <c r="H76" s="17" t="str">
        <f>VLOOKUP(B76,tb_cliente!$A$5:$J$200,7,FALSE)</f>
        <v>São Judas Tadeu</v>
      </c>
      <c r="I76" s="17" t="str">
        <f>VLOOKUP(B76,tb_cliente!$A$5:$J$200,8,FALSE)</f>
        <v>Recife</v>
      </c>
      <c r="J76" s="17" t="str">
        <f>VLOOKUP(B76,tb_cliente!$A$5:$J$200,9,FALSE)</f>
        <v>PE</v>
      </c>
      <c r="K76" s="17" t="str">
        <f>VLOOKUP(B76,tb_cliente!$A$5:$J$200,10,FALSE)</f>
        <v>50810‑065</v>
      </c>
      <c r="L76" s="13" t="s">
        <v>856</v>
      </c>
      <c r="M76" s="27" t="s">
        <v>997</v>
      </c>
      <c r="N76" s="25" t="s">
        <v>870</v>
      </c>
      <c r="O76" s="20">
        <v>35.6</v>
      </c>
    </row>
    <row r="77" spans="1:15" x14ac:dyDescent="0.25">
      <c r="A77" s="15">
        <v>76</v>
      </c>
      <c r="B77" s="15">
        <v>76</v>
      </c>
      <c r="C77" s="17" t="str">
        <f>VLOOKUP(B77,tb_cliente!$A$5:$J$200,2,FALSE)</f>
        <v>Ednardo da Silva Ganga</v>
      </c>
      <c r="D77" s="17" t="str">
        <f>VLOOKUP(B77,tb_cliente!$A$5:$J$200,3,FALSE)</f>
        <v>08296290719</v>
      </c>
      <c r="E77" s="17" t="str">
        <f>VLOOKUP(B77,tb_cliente!$A$5:$J$200,4,FALSE)</f>
        <v>Rua Marquês de Baependi</v>
      </c>
      <c r="F77" s="17">
        <f>VLOOKUP(B77,tb_cliente!$A$5:$J$200,5,FALSE)</f>
        <v>5</v>
      </c>
      <c r="G77" s="17" t="str">
        <f>VLOOKUP(B77,tb_cliente!$A$5:$J$200,6,FALSE)</f>
        <v>NULL</v>
      </c>
      <c r="H77" s="17" t="str">
        <f>VLOOKUP(B77,tb_cliente!$A$5:$J$200,7,FALSE)</f>
        <v>Petrovale</v>
      </c>
      <c r="I77" s="17" t="str">
        <f>VLOOKUP(B77,tb_cliente!$A$5:$J$200,8,FALSE)</f>
        <v>Recife</v>
      </c>
      <c r="J77" s="17" t="str">
        <f>VLOOKUP(B77,tb_cliente!$A$5:$J$200,9,FALSE)</f>
        <v>PE</v>
      </c>
      <c r="K77" s="17" t="str">
        <f>VLOOKUP(B77,tb_cliente!$A$5:$J$200,10,FALSE)</f>
        <v>52031‑216</v>
      </c>
      <c r="L77" s="13" t="s">
        <v>856</v>
      </c>
      <c r="M77" s="27" t="s">
        <v>997</v>
      </c>
      <c r="N77" s="25" t="s">
        <v>870</v>
      </c>
      <c r="O77" s="20">
        <v>35.6</v>
      </c>
    </row>
    <row r="78" spans="1:15" x14ac:dyDescent="0.25">
      <c r="A78" s="15">
        <v>77</v>
      </c>
      <c r="B78" s="15">
        <v>77</v>
      </c>
      <c r="C78" s="17" t="str">
        <f>VLOOKUP(B78,tb_cliente!$A$5:$J$200,2,FALSE)</f>
        <v>Edson da Silva Pedroso</v>
      </c>
      <c r="D78" s="17" t="str">
        <f>VLOOKUP(B78,tb_cliente!$A$5:$J$200,3,FALSE)</f>
        <v>05187915773</v>
      </c>
      <c r="E78" s="17" t="str">
        <f>VLOOKUP(B78,tb_cliente!$A$5:$J$200,4,FALSE)</f>
        <v>Rua Projetada Cinco Francisco Machado</v>
      </c>
      <c r="F78" s="17" t="str">
        <f>VLOOKUP(B78,tb_cliente!$A$5:$J$200,5,FALSE)</f>
        <v>s/n</v>
      </c>
      <c r="G78" s="17" t="str">
        <f>VLOOKUP(B78,tb_cliente!$A$5:$J$200,6,FALSE)</f>
        <v>Lt 36 Qd L</v>
      </c>
      <c r="H78" s="17" t="str">
        <f>VLOOKUP(B78,tb_cliente!$A$5:$J$200,7,FALSE)</f>
        <v>Santa Rita de Cassia</v>
      </c>
      <c r="I78" s="17" t="str">
        <f>VLOOKUP(B78,tb_cliente!$A$5:$J$200,8,FALSE)</f>
        <v>Recife</v>
      </c>
      <c r="J78" s="17" t="str">
        <f>VLOOKUP(B78,tb_cliente!$A$5:$J$200,9,FALSE)</f>
        <v>PE</v>
      </c>
      <c r="K78" s="17" t="str">
        <f>VLOOKUP(B78,tb_cliente!$A$5:$J$200,10,FALSE)</f>
        <v>50810‑065</v>
      </c>
      <c r="L78" s="13" t="s">
        <v>856</v>
      </c>
      <c r="M78" s="27" t="s">
        <v>1000</v>
      </c>
      <c r="N78" s="25" t="s">
        <v>870</v>
      </c>
      <c r="O78" s="20">
        <v>73.400000000000006</v>
      </c>
    </row>
    <row r="79" spans="1:15" x14ac:dyDescent="0.25">
      <c r="A79" s="15">
        <v>78</v>
      </c>
      <c r="B79" s="15">
        <v>78</v>
      </c>
      <c r="C79" s="17" t="str">
        <f>VLOOKUP(B79,tb_cliente!$A$5:$J$200,2,FALSE)</f>
        <v>Eduardo da Silva Silveira</v>
      </c>
      <c r="D79" s="17" t="str">
        <f>VLOOKUP(B79,tb_cliente!$A$5:$J$200,3,FALSE)</f>
        <v>08962104702</v>
      </c>
      <c r="E79" s="17" t="str">
        <f>VLOOKUP(B79,tb_cliente!$A$5:$J$200,4,FALSE)</f>
        <v>Rua Manuel Vicente Lisboa</v>
      </c>
      <c r="F79" s="17">
        <f>VLOOKUP(B79,tb_cliente!$A$5:$J$200,5,FALSE)</f>
        <v>21</v>
      </c>
      <c r="G79" s="17" t="str">
        <f>VLOOKUP(B79,tb_cliente!$A$5:$J$200,6,FALSE)</f>
        <v>Qd 68 casa 03</v>
      </c>
      <c r="H79" s="17" t="str">
        <f>VLOOKUP(B79,tb_cliente!$A$5:$J$200,7,FALSE)</f>
        <v>Parque Panorama</v>
      </c>
      <c r="I79" s="17" t="str">
        <f>VLOOKUP(B79,tb_cliente!$A$5:$J$200,8,FALSE)</f>
        <v>Recife</v>
      </c>
      <c r="J79" s="17" t="str">
        <f>VLOOKUP(B79,tb_cliente!$A$5:$J$200,9,FALSE)</f>
        <v>PE</v>
      </c>
      <c r="K79" s="17" t="str">
        <f>VLOOKUP(B79,tb_cliente!$A$5:$J$200,10,FALSE)</f>
        <v>52031‑216</v>
      </c>
      <c r="L79" s="13" t="s">
        <v>856</v>
      </c>
      <c r="M79" s="27" t="s">
        <v>998</v>
      </c>
      <c r="N79" s="25" t="s">
        <v>871</v>
      </c>
      <c r="O79" s="20">
        <v>11.9</v>
      </c>
    </row>
    <row r="80" spans="1:15" x14ac:dyDescent="0.25">
      <c r="A80" s="15">
        <v>79</v>
      </c>
      <c r="B80" s="15">
        <v>79</v>
      </c>
      <c r="C80" s="17" t="str">
        <f>VLOOKUP(B80,tb_cliente!$A$5:$J$200,2,FALSE)</f>
        <v>Edvaldo Dalcin Raposo</v>
      </c>
      <c r="D80" s="17" t="str">
        <f>VLOOKUP(B80,tb_cliente!$A$5:$J$200,3,FALSE)</f>
        <v>08288466786</v>
      </c>
      <c r="E80" s="17" t="str">
        <f>VLOOKUP(B80,tb_cliente!$A$5:$J$200,4,FALSE)</f>
        <v>Rua Marquês de Baependi</v>
      </c>
      <c r="F80" s="17">
        <f>VLOOKUP(B80,tb_cliente!$A$5:$J$200,5,FALSE)</f>
        <v>18</v>
      </c>
      <c r="G80" s="17" t="str">
        <f>VLOOKUP(B80,tb_cliente!$A$5:$J$200,6,FALSE)</f>
        <v>Quadra 27 casa 01</v>
      </c>
      <c r="H80" s="17" t="str">
        <f>VLOOKUP(B80,tb_cliente!$A$5:$J$200,7,FALSE)</f>
        <v>Petrovale</v>
      </c>
      <c r="I80" s="17" t="str">
        <f>VLOOKUP(B80,tb_cliente!$A$5:$J$200,8,FALSE)</f>
        <v>Recife</v>
      </c>
      <c r="J80" s="17" t="str">
        <f>VLOOKUP(B80,tb_cliente!$A$5:$J$200,9,FALSE)</f>
        <v>PE</v>
      </c>
      <c r="K80" s="17" t="str">
        <f>VLOOKUP(B80,tb_cliente!$A$5:$J$200,10,FALSE)</f>
        <v>52031‑216</v>
      </c>
      <c r="L80" s="13" t="s">
        <v>856</v>
      </c>
      <c r="M80" s="27" t="s">
        <v>997</v>
      </c>
      <c r="N80" s="25" t="s">
        <v>871</v>
      </c>
      <c r="O80" s="20">
        <v>35.6</v>
      </c>
    </row>
    <row r="81" spans="1:15" x14ac:dyDescent="0.25">
      <c r="A81" s="15">
        <v>80</v>
      </c>
      <c r="B81" s="15">
        <v>80</v>
      </c>
      <c r="C81" s="17" t="str">
        <f>VLOOKUP(B81,tb_cliente!$A$5:$J$200,2,FALSE)</f>
        <v>Elaine Damasceno de Carvalho Teixeira</v>
      </c>
      <c r="D81" s="17" t="str">
        <f>VLOOKUP(B81,tb_cliente!$A$5:$J$200,3,FALSE)</f>
        <v>08708155780</v>
      </c>
      <c r="E81" s="17" t="str">
        <f>VLOOKUP(B81,tb_cliente!$A$5:$J$200,4,FALSE)</f>
        <v>Rua Marechal Hermes</v>
      </c>
      <c r="F81" s="17" t="str">
        <f>VLOOKUP(B81,tb_cliente!$A$5:$J$200,5,FALSE)</f>
        <v>s/n</v>
      </c>
      <c r="G81" s="17" t="str">
        <f>VLOOKUP(B81,tb_cliente!$A$5:$J$200,6,FALSE)</f>
        <v>casa 2 Lt 39 Qd 10</v>
      </c>
      <c r="H81" s="17" t="str">
        <f>VLOOKUP(B81,tb_cliente!$A$5:$J$200,7,FALSE)</f>
        <v>Parque Suecia</v>
      </c>
      <c r="I81" s="17" t="str">
        <f>VLOOKUP(B81,tb_cliente!$A$5:$J$200,8,FALSE)</f>
        <v>Recife</v>
      </c>
      <c r="J81" s="17" t="str">
        <f>VLOOKUP(B81,tb_cliente!$A$5:$J$200,9,FALSE)</f>
        <v>PE</v>
      </c>
      <c r="K81" s="17" t="str">
        <f>VLOOKUP(B81,tb_cliente!$A$5:$J$200,10,FALSE)</f>
        <v>52031‑216</v>
      </c>
      <c r="L81" s="13" t="s">
        <v>856</v>
      </c>
      <c r="M81" s="27" t="s">
        <v>999</v>
      </c>
      <c r="N81" s="25" t="s">
        <v>871</v>
      </c>
      <c r="O81" s="20">
        <v>37.799999999999997</v>
      </c>
    </row>
    <row r="82" spans="1:15" x14ac:dyDescent="0.25">
      <c r="A82" s="15">
        <v>81</v>
      </c>
      <c r="B82" s="15">
        <v>81</v>
      </c>
      <c r="C82" s="17" t="str">
        <f>VLOOKUP(B82,tb_cliente!$A$5:$J$200,2,FALSE)</f>
        <v>Eliete das Dores de Jesus</v>
      </c>
      <c r="D82" s="17" t="str">
        <f>VLOOKUP(B82,tb_cliente!$A$5:$J$200,3,FALSE)</f>
        <v>10276025711</v>
      </c>
      <c r="E82" s="17" t="str">
        <f>VLOOKUP(B82,tb_cliente!$A$5:$J$200,4,FALSE)</f>
        <v>Rua Jambeiro</v>
      </c>
      <c r="F82" s="17">
        <f>VLOOKUP(B82,tb_cliente!$A$5:$J$200,5,FALSE)</f>
        <v>20</v>
      </c>
      <c r="G82" s="17" t="str">
        <f>VLOOKUP(B82,tb_cliente!$A$5:$J$200,6,FALSE)</f>
        <v>NULL</v>
      </c>
      <c r="H82" s="17" t="str">
        <f>VLOOKUP(B82,tb_cliente!$A$5:$J$200,7,FALSE)</f>
        <v>Nova Marilia</v>
      </c>
      <c r="I82" s="17" t="str">
        <f>VLOOKUP(B82,tb_cliente!$A$5:$J$200,8,FALSE)</f>
        <v>Recife</v>
      </c>
      <c r="J82" s="17" t="str">
        <f>VLOOKUP(B82,tb_cliente!$A$5:$J$200,9,FALSE)</f>
        <v>PE</v>
      </c>
      <c r="K82" s="17" t="str">
        <f>VLOOKUP(B82,tb_cliente!$A$5:$J$200,10,FALSE)</f>
        <v>52031‑216</v>
      </c>
      <c r="L82" s="13" t="s">
        <v>856</v>
      </c>
      <c r="M82" s="27" t="s">
        <v>1003</v>
      </c>
      <c r="N82" s="25" t="s">
        <v>871</v>
      </c>
      <c r="O82" s="20">
        <v>196.5</v>
      </c>
    </row>
    <row r="83" spans="1:15" x14ac:dyDescent="0.25">
      <c r="A83" s="15">
        <v>82</v>
      </c>
      <c r="B83" s="15">
        <v>82</v>
      </c>
      <c r="C83" s="17" t="str">
        <f>VLOOKUP(B83,tb_cliente!$A$5:$J$200,2,FALSE)</f>
        <v>Eliezio das Graças Martins</v>
      </c>
      <c r="D83" s="17" t="str">
        <f>VLOOKUP(B83,tb_cliente!$A$5:$J$200,3,FALSE)</f>
        <v>08503426790</v>
      </c>
      <c r="E83" s="17" t="str">
        <f>VLOOKUP(B83,tb_cliente!$A$5:$J$200,4,FALSE)</f>
        <v>Rua Marilene Vieira de Assis</v>
      </c>
      <c r="F83" s="17">
        <f>VLOOKUP(B83,tb_cliente!$A$5:$J$200,5,FALSE)</f>
        <v>6</v>
      </c>
      <c r="G83" s="17" t="str">
        <f>VLOOKUP(B83,tb_cliente!$A$5:$J$200,6,FALSE)</f>
        <v>casa 1</v>
      </c>
      <c r="H83" s="17" t="str">
        <f>VLOOKUP(B83,tb_cliente!$A$5:$J$200,7,FALSE)</f>
        <v>Paulista</v>
      </c>
      <c r="I83" s="17" t="str">
        <f>VLOOKUP(B83,tb_cliente!$A$5:$J$200,8,FALSE)</f>
        <v>Recife</v>
      </c>
      <c r="J83" s="17" t="str">
        <f>VLOOKUP(B83,tb_cliente!$A$5:$J$200,9,FALSE)</f>
        <v>PE</v>
      </c>
      <c r="K83" s="17" t="str">
        <f>VLOOKUP(B83,tb_cliente!$A$5:$J$200,10,FALSE)</f>
        <v>52031‑216</v>
      </c>
      <c r="L83" s="13" t="s">
        <v>856</v>
      </c>
      <c r="M83" s="27" t="s">
        <v>1000</v>
      </c>
      <c r="N83" s="25" t="s">
        <v>871</v>
      </c>
      <c r="O83" s="20">
        <v>73.400000000000006</v>
      </c>
    </row>
    <row r="84" spans="1:15" x14ac:dyDescent="0.25">
      <c r="A84" s="15">
        <v>83</v>
      </c>
      <c r="B84" s="15">
        <v>83</v>
      </c>
      <c r="C84" s="17" t="str">
        <f>VLOOKUP(B84,tb_cliente!$A$5:$J$200,2,FALSE)</f>
        <v>Erik de Barros</v>
      </c>
      <c r="D84" s="17" t="str">
        <f>VLOOKUP(B84,tb_cliente!$A$5:$J$200,3,FALSE)</f>
        <v>08762703709</v>
      </c>
      <c r="E84" s="17" t="str">
        <f>VLOOKUP(B84,tb_cliente!$A$5:$J$200,4,FALSE)</f>
        <v>Rua Marcio Santos da Silva</v>
      </c>
      <c r="F84" s="17" t="str">
        <f>VLOOKUP(B84,tb_cliente!$A$5:$J$200,5,FALSE)</f>
        <v>s/n</v>
      </c>
      <c r="G84" s="17" t="str">
        <f>VLOOKUP(B84,tb_cliente!$A$5:$J$200,6,FALSE)</f>
        <v>Lt 11 Qd 16</v>
      </c>
      <c r="H84" s="17" t="str">
        <f>VLOOKUP(B84,tb_cliente!$A$5:$J$200,7,FALSE)</f>
        <v>Parque São João</v>
      </c>
      <c r="I84" s="17" t="str">
        <f>VLOOKUP(B84,tb_cliente!$A$5:$J$200,8,FALSE)</f>
        <v>Recife</v>
      </c>
      <c r="J84" s="17" t="str">
        <f>VLOOKUP(B84,tb_cliente!$A$5:$J$200,9,FALSE)</f>
        <v>PE</v>
      </c>
      <c r="K84" s="17" t="str">
        <f>VLOOKUP(B84,tb_cliente!$A$5:$J$200,10,FALSE)</f>
        <v>52031‑216</v>
      </c>
      <c r="L84" s="13" t="s">
        <v>856</v>
      </c>
      <c r="M84" s="27" t="s">
        <v>1003</v>
      </c>
      <c r="N84" s="25" t="s">
        <v>871</v>
      </c>
      <c r="O84" s="20">
        <v>196.5</v>
      </c>
    </row>
    <row r="85" spans="1:15" x14ac:dyDescent="0.25">
      <c r="A85" s="15">
        <v>84</v>
      </c>
      <c r="B85" s="15">
        <v>84</v>
      </c>
      <c r="C85" s="17" t="str">
        <f>VLOOKUP(B85,tb_cliente!$A$5:$J$200,2,FALSE)</f>
        <v>Erika de Carvalho Barros</v>
      </c>
      <c r="D85" s="17" t="str">
        <f>VLOOKUP(B85,tb_cliente!$A$5:$J$200,3,FALSE)</f>
        <v>05473772700</v>
      </c>
      <c r="E85" s="17" t="str">
        <f>VLOOKUP(B85,tb_cliente!$A$5:$J$200,4,FALSE)</f>
        <v>Rua Prainha</v>
      </c>
      <c r="F85" s="17">
        <f>VLOOKUP(B85,tb_cliente!$A$5:$J$200,5,FALSE)</f>
        <v>141</v>
      </c>
      <c r="G85" s="17" t="str">
        <f>VLOOKUP(B85,tb_cliente!$A$5:$J$200,6,FALSE)</f>
        <v>casa 02</v>
      </c>
      <c r="H85" s="17" t="str">
        <f>VLOOKUP(B85,tb_cliente!$A$5:$J$200,7,FALSE)</f>
        <v>Santa Cruz da Serra</v>
      </c>
      <c r="I85" s="17" t="str">
        <f>VLOOKUP(B85,tb_cliente!$A$5:$J$200,8,FALSE)</f>
        <v>Recife</v>
      </c>
      <c r="J85" s="17" t="str">
        <f>VLOOKUP(B85,tb_cliente!$A$5:$J$200,9,FALSE)</f>
        <v>PE</v>
      </c>
      <c r="K85" s="17" t="str">
        <f>VLOOKUP(B85,tb_cliente!$A$5:$J$200,10,FALSE)</f>
        <v>50920‑825</v>
      </c>
      <c r="L85" s="13" t="s">
        <v>856</v>
      </c>
      <c r="M85" s="27" t="s">
        <v>1001</v>
      </c>
      <c r="N85" s="25" t="s">
        <v>872</v>
      </c>
      <c r="O85" s="20">
        <v>85.3</v>
      </c>
    </row>
    <row r="86" spans="1:15" x14ac:dyDescent="0.25">
      <c r="A86" s="15">
        <v>85</v>
      </c>
      <c r="B86" s="15">
        <v>85</v>
      </c>
      <c r="C86" s="17" t="str">
        <f>VLOOKUP(B86,tb_cliente!$A$5:$J$200,2,FALSE)</f>
        <v>Erivaldo de Carvalho da Silva</v>
      </c>
      <c r="D86" s="17" t="str">
        <f>VLOOKUP(B86,tb_cliente!$A$5:$J$200,3,FALSE)</f>
        <v>07803056767</v>
      </c>
      <c r="E86" s="17" t="str">
        <f>VLOOKUP(B86,tb_cliente!$A$5:$J$200,4,FALSE)</f>
        <v>Rua Nanci</v>
      </c>
      <c r="F86" s="17">
        <f>VLOOKUP(B86,tb_cliente!$A$5:$J$200,5,FALSE)</f>
        <v>8</v>
      </c>
      <c r="G86" s="17" t="str">
        <f>VLOOKUP(B86,tb_cliente!$A$5:$J$200,6,FALSE)</f>
        <v>NULL</v>
      </c>
      <c r="H86" s="17" t="str">
        <f>VLOOKUP(B86,tb_cliente!$A$5:$J$200,7,FALSE)</f>
        <v>Pilar</v>
      </c>
      <c r="I86" s="17" t="str">
        <f>VLOOKUP(B86,tb_cliente!$A$5:$J$200,8,FALSE)</f>
        <v>Recife</v>
      </c>
      <c r="J86" s="17" t="str">
        <f>VLOOKUP(B86,tb_cliente!$A$5:$J$200,9,FALSE)</f>
        <v>PE</v>
      </c>
      <c r="K86" s="17" t="str">
        <f>VLOOKUP(B86,tb_cliente!$A$5:$J$200,10,FALSE)</f>
        <v>52031‑216</v>
      </c>
      <c r="L86" s="13" t="s">
        <v>856</v>
      </c>
      <c r="M86" s="27" t="s">
        <v>999</v>
      </c>
      <c r="N86" s="25" t="s">
        <v>872</v>
      </c>
      <c r="O86" s="20">
        <v>37.799999999999997</v>
      </c>
    </row>
    <row r="87" spans="1:15" x14ac:dyDescent="0.25">
      <c r="A87" s="15">
        <v>86</v>
      </c>
      <c r="B87" s="15">
        <v>86</v>
      </c>
      <c r="C87" s="17" t="str">
        <f>VLOOKUP(B87,tb_cliente!$A$5:$J$200,2,FALSE)</f>
        <v>Erivaldo de Carvalho Luzia</v>
      </c>
      <c r="D87" s="17" t="str">
        <f>VLOOKUP(B87,tb_cliente!$A$5:$J$200,3,FALSE)</f>
        <v>09247783744</v>
      </c>
      <c r="E87" s="17" t="str">
        <f>VLOOKUP(B87,tb_cliente!$A$5:$J$200,4,FALSE)</f>
        <v>Rua Luzita Juliao Fernandes</v>
      </c>
      <c r="F87" s="17" t="str">
        <f>VLOOKUP(B87,tb_cliente!$A$5:$J$200,5,FALSE)</f>
        <v>s/n</v>
      </c>
      <c r="G87" s="17" t="str">
        <f>VLOOKUP(B87,tb_cliente!$A$5:$J$200,6,FALSE)</f>
        <v>Lt 20 Qd 6</v>
      </c>
      <c r="H87" s="17" t="str">
        <f>VLOOKUP(B87,tb_cliente!$A$5:$J$200,7,FALSE)</f>
        <v>Parque Lafaiete</v>
      </c>
      <c r="I87" s="17" t="str">
        <f>VLOOKUP(B87,tb_cliente!$A$5:$J$200,8,FALSE)</f>
        <v>Recife</v>
      </c>
      <c r="J87" s="17" t="str">
        <f>VLOOKUP(B87,tb_cliente!$A$5:$J$200,9,FALSE)</f>
        <v>PE</v>
      </c>
      <c r="K87" s="17" t="str">
        <f>VLOOKUP(B87,tb_cliente!$A$5:$J$200,10,FALSE)</f>
        <v>52031‑216</v>
      </c>
      <c r="L87" s="13" t="s">
        <v>856</v>
      </c>
      <c r="M87" s="27" t="s">
        <v>1003</v>
      </c>
      <c r="N87" s="25" t="s">
        <v>872</v>
      </c>
      <c r="O87" s="20">
        <v>196.5</v>
      </c>
    </row>
    <row r="88" spans="1:15" x14ac:dyDescent="0.25">
      <c r="A88" s="15">
        <v>87</v>
      </c>
      <c r="B88" s="15">
        <v>87</v>
      </c>
      <c r="C88" s="17" t="str">
        <f>VLOOKUP(B88,tb_cliente!$A$5:$J$200,2,FALSE)</f>
        <v>Erly de Carvalho Marques</v>
      </c>
      <c r="D88" s="17" t="str">
        <f>VLOOKUP(B88,tb_cliente!$A$5:$J$200,3,FALSE)</f>
        <v>07993037754</v>
      </c>
      <c r="E88" s="17" t="str">
        <f>VLOOKUP(B88,tb_cliente!$A$5:$J$200,4,FALSE)</f>
        <v xml:space="preserve">Rua Minho </v>
      </c>
      <c r="F88" s="17" t="str">
        <f>VLOOKUP(B88,tb_cliente!$A$5:$J$200,5,FALSE)</f>
        <v>s/n</v>
      </c>
      <c r="G88" s="17" t="str">
        <f>VLOOKUP(B88,tb_cliente!$A$5:$J$200,6,FALSE)</f>
        <v>casa 02</v>
      </c>
      <c r="H88" s="17" t="str">
        <f>VLOOKUP(B88,tb_cliente!$A$5:$J$200,7,FALSE)</f>
        <v>Piabetá Vila Inhomirim</v>
      </c>
      <c r="I88" s="17" t="str">
        <f>VLOOKUP(B88,tb_cliente!$A$5:$J$200,8,FALSE)</f>
        <v>Recife</v>
      </c>
      <c r="J88" s="17" t="str">
        <f>VLOOKUP(B88,tb_cliente!$A$5:$J$200,9,FALSE)</f>
        <v>PE</v>
      </c>
      <c r="K88" s="17" t="str">
        <f>VLOOKUP(B88,tb_cliente!$A$5:$J$200,10,FALSE)</f>
        <v>52031‑216</v>
      </c>
      <c r="L88" s="13" t="s">
        <v>856</v>
      </c>
      <c r="M88" s="27" t="s">
        <v>998</v>
      </c>
      <c r="N88" s="25" t="s">
        <v>872</v>
      </c>
      <c r="O88" s="20">
        <v>11.9</v>
      </c>
    </row>
    <row r="89" spans="1:15" x14ac:dyDescent="0.25">
      <c r="A89" s="15">
        <v>88</v>
      </c>
      <c r="B89" s="15">
        <v>88</v>
      </c>
      <c r="C89" s="17" t="str">
        <f>VLOOKUP(B89,tb_cliente!$A$5:$J$200,2,FALSE)</f>
        <v>Espedito de Faria</v>
      </c>
      <c r="D89" s="17" t="str">
        <f>VLOOKUP(B89,tb_cliente!$A$5:$J$200,3,FALSE)</f>
        <v>05472576733</v>
      </c>
      <c r="E89" s="17" t="str">
        <f>VLOOKUP(B89,tb_cliente!$A$5:$J$200,4,FALSE)</f>
        <v>Rua Prefeito A Carlos</v>
      </c>
      <c r="F89" s="17">
        <f>VLOOKUP(B89,tb_cliente!$A$5:$J$200,5,FALSE)</f>
        <v>2809</v>
      </c>
      <c r="G89" s="17" t="str">
        <f>VLOOKUP(B89,tb_cliente!$A$5:$J$200,6,FALSE)</f>
        <v>NULL</v>
      </c>
      <c r="H89" s="17" t="str">
        <f>VLOOKUP(B89,tb_cliente!$A$5:$J$200,7,FALSE)</f>
        <v>Santa Cruz da Serra</v>
      </c>
      <c r="I89" s="17" t="str">
        <f>VLOOKUP(B89,tb_cliente!$A$5:$J$200,8,FALSE)</f>
        <v>Recife</v>
      </c>
      <c r="J89" s="17" t="str">
        <f>VLOOKUP(B89,tb_cliente!$A$5:$J$200,9,FALSE)</f>
        <v>PE</v>
      </c>
      <c r="K89" s="17" t="str">
        <f>VLOOKUP(B89,tb_cliente!$A$5:$J$200,10,FALSE)</f>
        <v>50920‑825</v>
      </c>
      <c r="L89" s="13" t="s">
        <v>856</v>
      </c>
      <c r="M89" s="27" t="s">
        <v>1000</v>
      </c>
      <c r="N89" s="25" t="s">
        <v>872</v>
      </c>
      <c r="O89" s="20">
        <v>73.400000000000006</v>
      </c>
    </row>
    <row r="90" spans="1:15" x14ac:dyDescent="0.25">
      <c r="A90" s="15">
        <v>89</v>
      </c>
      <c r="B90" s="15">
        <v>89</v>
      </c>
      <c r="C90" s="17" t="str">
        <f>VLOOKUP(B90,tb_cliente!$A$5:$J$200,2,FALSE)</f>
        <v>Estevão de Farias Silva</v>
      </c>
      <c r="D90" s="17" t="str">
        <f>VLOOKUP(B90,tb_cliente!$A$5:$J$200,3,FALSE)</f>
        <v>08546056678</v>
      </c>
      <c r="E90" s="17" t="str">
        <f>VLOOKUP(B90,tb_cliente!$A$5:$J$200,4,FALSE)</f>
        <v>Rua Maria Quiteria</v>
      </c>
      <c r="F90" s="17" t="str">
        <f>VLOOKUP(B90,tb_cliente!$A$5:$J$200,5,FALSE)</f>
        <v>s/n</v>
      </c>
      <c r="G90" s="17" t="str">
        <f>VLOOKUP(B90,tb_cliente!$A$5:$J$200,6,FALSE)</f>
        <v>Lt 06 Qd A</v>
      </c>
      <c r="H90" s="17" t="str">
        <f>VLOOKUP(B90,tb_cliente!$A$5:$J$200,7,FALSE)</f>
        <v>Pauliceia</v>
      </c>
      <c r="I90" s="17" t="str">
        <f>VLOOKUP(B90,tb_cliente!$A$5:$J$200,8,FALSE)</f>
        <v>Recife</v>
      </c>
      <c r="J90" s="17" t="str">
        <f>VLOOKUP(B90,tb_cliente!$A$5:$J$200,9,FALSE)</f>
        <v>PE</v>
      </c>
      <c r="K90" s="17" t="str">
        <f>VLOOKUP(B90,tb_cliente!$A$5:$J$200,10,FALSE)</f>
        <v>52031‑216</v>
      </c>
      <c r="L90" s="13" t="s">
        <v>856</v>
      </c>
      <c r="M90" s="27" t="s">
        <v>1005</v>
      </c>
      <c r="N90" s="25" t="s">
        <v>872</v>
      </c>
      <c r="O90" s="20">
        <v>8.9</v>
      </c>
    </row>
    <row r="91" spans="1:15" x14ac:dyDescent="0.25">
      <c r="A91" s="15">
        <v>90</v>
      </c>
      <c r="B91" s="15">
        <v>90</v>
      </c>
      <c r="C91" s="17" t="str">
        <f>VLOOKUP(B91,tb_cliente!$A$5:$J$200,2,FALSE)</f>
        <v>Eucileno de Fatima da Silva Reis</v>
      </c>
      <c r="D91" s="17" t="str">
        <f>VLOOKUP(B91,tb_cliente!$A$5:$J$200,3,FALSE)</f>
        <v>08835667754</v>
      </c>
      <c r="E91" s="17" t="str">
        <f>VLOOKUP(B91,tb_cliente!$A$5:$J$200,4,FALSE)</f>
        <v xml:space="preserve">Rua Maranhão </v>
      </c>
      <c r="F91" s="17">
        <f>VLOOKUP(B91,tb_cliente!$A$5:$J$200,5,FALSE)</f>
        <v>0</v>
      </c>
      <c r="G91" s="17" t="str">
        <f>VLOOKUP(B91,tb_cliente!$A$5:$J$200,6,FALSE)</f>
        <v>Lt 22 Qd 27</v>
      </c>
      <c r="H91" s="17" t="str">
        <f>VLOOKUP(B91,tb_cliente!$A$5:$J$200,7,FALSE)</f>
        <v>Parque Paulista</v>
      </c>
      <c r="I91" s="17" t="str">
        <f>VLOOKUP(B91,tb_cliente!$A$5:$J$200,8,FALSE)</f>
        <v>Recife</v>
      </c>
      <c r="J91" s="17" t="str">
        <f>VLOOKUP(B91,tb_cliente!$A$5:$J$200,9,FALSE)</f>
        <v>PE</v>
      </c>
      <c r="K91" s="17" t="str">
        <f>VLOOKUP(B91,tb_cliente!$A$5:$J$200,10,FALSE)</f>
        <v>52031‑216</v>
      </c>
      <c r="L91" s="13" t="s">
        <v>856</v>
      </c>
      <c r="M91" s="27" t="s">
        <v>999</v>
      </c>
      <c r="N91" s="25" t="s">
        <v>872</v>
      </c>
      <c r="O91" s="20">
        <v>37.799999999999997</v>
      </c>
    </row>
    <row r="92" spans="1:15" x14ac:dyDescent="0.25">
      <c r="A92" s="15">
        <v>91</v>
      </c>
      <c r="B92" s="15">
        <v>91</v>
      </c>
      <c r="C92" s="17" t="str">
        <f>VLOOKUP(B92,tb_cliente!$A$5:$J$200,2,FALSE)</f>
        <v>Evandro de Freitas Costa</v>
      </c>
      <c r="D92" s="17" t="str">
        <f>VLOOKUP(B92,tb_cliente!$A$5:$J$200,3,FALSE)</f>
        <v>08763659747</v>
      </c>
      <c r="E92" s="17" t="str">
        <f>VLOOKUP(B92,tb_cliente!$A$5:$J$200,4,FALSE)</f>
        <v>Rua Marcio Santos Silva</v>
      </c>
      <c r="F92" s="17" t="str">
        <f>VLOOKUP(B92,tb_cliente!$A$5:$J$200,5,FALSE)</f>
        <v>s/n</v>
      </c>
      <c r="G92" s="17" t="str">
        <f>VLOOKUP(B92,tb_cliente!$A$5:$J$200,6,FALSE)</f>
        <v>Lt 16 Qd 16</v>
      </c>
      <c r="H92" s="17" t="str">
        <f>VLOOKUP(B92,tb_cliente!$A$5:$J$200,7,FALSE)</f>
        <v>Parque São João</v>
      </c>
      <c r="I92" s="17" t="str">
        <f>VLOOKUP(B92,tb_cliente!$A$5:$J$200,8,FALSE)</f>
        <v>Recife</v>
      </c>
      <c r="J92" s="17" t="str">
        <f>VLOOKUP(B92,tb_cliente!$A$5:$J$200,9,FALSE)</f>
        <v>PE</v>
      </c>
      <c r="K92" s="17" t="str">
        <f>VLOOKUP(B92,tb_cliente!$A$5:$J$200,10,FALSE)</f>
        <v>52031‑216</v>
      </c>
      <c r="L92" s="13" t="s">
        <v>856</v>
      </c>
      <c r="M92" s="27" t="s">
        <v>1005</v>
      </c>
      <c r="N92" s="25" t="s">
        <v>873</v>
      </c>
      <c r="O92" s="20">
        <v>8.9</v>
      </c>
    </row>
    <row r="93" spans="1:15" x14ac:dyDescent="0.25">
      <c r="A93" s="15">
        <v>92</v>
      </c>
      <c r="B93" s="15">
        <v>92</v>
      </c>
      <c r="C93" s="17" t="str">
        <f>VLOOKUP(B93,tb_cliente!$A$5:$J$200,2,FALSE)</f>
        <v>Everaldo de Jesus da Cruz</v>
      </c>
      <c r="D93" s="17" t="str">
        <f>VLOOKUP(B93,tb_cliente!$A$5:$J$200,3,FALSE)</f>
        <v>05634064700</v>
      </c>
      <c r="E93" s="17" t="str">
        <f>VLOOKUP(B93,tb_cliente!$A$5:$J$200,4,FALSE)</f>
        <v xml:space="preserve">Rua Porto Novo </v>
      </c>
      <c r="F93" s="17">
        <f>VLOOKUP(B93,tb_cliente!$A$5:$J$200,5,FALSE)</f>
        <v>230</v>
      </c>
      <c r="G93" s="17" t="str">
        <f>VLOOKUP(B93,tb_cliente!$A$5:$J$200,6,FALSE)</f>
        <v>A</v>
      </c>
      <c r="H93" s="17" t="str">
        <f>VLOOKUP(B93,tb_cliente!$A$5:$J$200,7,FALSE)</f>
        <v>Santa Cruz</v>
      </c>
      <c r="I93" s="17" t="str">
        <f>VLOOKUP(B93,tb_cliente!$A$5:$J$200,8,FALSE)</f>
        <v>Recife</v>
      </c>
      <c r="J93" s="17" t="str">
        <f>VLOOKUP(B93,tb_cliente!$A$5:$J$200,9,FALSE)</f>
        <v>PE</v>
      </c>
      <c r="K93" s="17" t="str">
        <f>VLOOKUP(B93,tb_cliente!$A$5:$J$200,10,FALSE)</f>
        <v>50920‑825</v>
      </c>
      <c r="L93" s="13" t="s">
        <v>856</v>
      </c>
      <c r="M93" s="27" t="s">
        <v>1002</v>
      </c>
      <c r="N93" s="25" t="s">
        <v>873</v>
      </c>
      <c r="O93" s="20">
        <v>123.1</v>
      </c>
    </row>
    <row r="94" spans="1:15" x14ac:dyDescent="0.25">
      <c r="A94" s="15">
        <v>93</v>
      </c>
      <c r="B94" s="15">
        <v>93</v>
      </c>
      <c r="C94" s="17" t="str">
        <f>VLOOKUP(B94,tb_cliente!$A$5:$J$200,2,FALSE)</f>
        <v>Everson de Jesus Duarte Pereira</v>
      </c>
      <c r="D94" s="17" t="str">
        <f>VLOOKUP(B94,tb_cliente!$A$5:$J$200,3,FALSE)</f>
        <v>11131272746</v>
      </c>
      <c r="E94" s="17" t="str">
        <f>VLOOKUP(B94,tb_cliente!$A$5:$J$200,4,FALSE)</f>
        <v>Rua Governador Mario Covas</v>
      </c>
      <c r="F94" s="17">
        <f>VLOOKUP(B94,tb_cliente!$A$5:$J$200,5,FALSE)</f>
        <v>18</v>
      </c>
      <c r="G94" s="17" t="str">
        <f>VLOOKUP(B94,tb_cliente!$A$5:$J$200,6,FALSE)</f>
        <v>A c/4</v>
      </c>
      <c r="H94" s="17" t="str">
        <f>VLOOKUP(B94,tb_cliente!$A$5:$J$200,7,FALSE)</f>
        <v>Jóquei Clube</v>
      </c>
      <c r="I94" s="17" t="str">
        <f>VLOOKUP(B94,tb_cliente!$A$5:$J$200,8,FALSE)</f>
        <v>Recife</v>
      </c>
      <c r="J94" s="17" t="str">
        <f>VLOOKUP(B94,tb_cliente!$A$5:$J$200,9,FALSE)</f>
        <v>PE</v>
      </c>
      <c r="K94" s="17" t="str">
        <f>VLOOKUP(B94,tb_cliente!$A$5:$J$200,10,FALSE)</f>
        <v>52031‑216</v>
      </c>
      <c r="L94" s="13" t="s">
        <v>856</v>
      </c>
      <c r="M94" s="27" t="s">
        <v>998</v>
      </c>
      <c r="N94" s="25" t="s">
        <v>873</v>
      </c>
      <c r="O94" s="20">
        <v>11.9</v>
      </c>
    </row>
    <row r="95" spans="1:15" x14ac:dyDescent="0.25">
      <c r="A95" s="15">
        <v>94</v>
      </c>
      <c r="B95" s="15">
        <v>94</v>
      </c>
      <c r="C95" s="17" t="str">
        <f>VLOOKUP(B95,tb_cliente!$A$5:$J$200,2,FALSE)</f>
        <v>Everton de Jesus Reis</v>
      </c>
      <c r="D95" s="17" t="str">
        <f>VLOOKUP(B95,tb_cliente!$A$5:$J$200,3,FALSE)</f>
        <v>07227366781</v>
      </c>
      <c r="E95" s="17" t="str">
        <f>VLOOKUP(B95,tb_cliente!$A$5:$J$200,4,FALSE)</f>
        <v>Rua Onofre Silva</v>
      </c>
      <c r="F95" s="17">
        <f>VLOOKUP(B95,tb_cliente!$A$5:$J$200,5,FALSE)</f>
        <v>54</v>
      </c>
      <c r="G95" s="17" t="str">
        <f>VLOOKUP(B95,tb_cliente!$A$5:$J$200,6,FALSE)</f>
        <v>casa 1</v>
      </c>
      <c r="H95" s="17" t="str">
        <f>VLOOKUP(B95,tb_cliente!$A$5:$J$200,7,FALSE)</f>
        <v>Pilar</v>
      </c>
      <c r="I95" s="17" t="str">
        <f>VLOOKUP(B95,tb_cliente!$A$5:$J$200,8,FALSE)</f>
        <v>Recife</v>
      </c>
      <c r="J95" s="17" t="str">
        <f>VLOOKUP(B95,tb_cliente!$A$5:$J$200,9,FALSE)</f>
        <v>PE</v>
      </c>
      <c r="K95" s="17" t="str">
        <f>VLOOKUP(B95,tb_cliente!$A$5:$J$200,10,FALSE)</f>
        <v>50920‑825</v>
      </c>
      <c r="L95" s="13" t="s">
        <v>856</v>
      </c>
      <c r="M95" s="27" t="s">
        <v>1004</v>
      </c>
      <c r="N95" s="25" t="s">
        <v>873</v>
      </c>
      <c r="O95" s="20">
        <v>319.60000000000002</v>
      </c>
    </row>
    <row r="96" spans="1:15" x14ac:dyDescent="0.25">
      <c r="A96" s="15">
        <v>95</v>
      </c>
      <c r="B96" s="15">
        <v>95</v>
      </c>
      <c r="C96" s="17" t="str">
        <f>VLOOKUP(B96,tb_cliente!$A$5:$J$200,2,FALSE)</f>
        <v>Ezequias de Jesus Santos</v>
      </c>
      <c r="D96" s="17" t="str">
        <f>VLOOKUP(B96,tb_cliente!$A$5:$J$200,3,FALSE)</f>
        <v>07566516723</v>
      </c>
      <c r="E96" s="17" t="str">
        <f>VLOOKUP(B96,tb_cliente!$A$5:$J$200,4,FALSE)</f>
        <v>Rua Nogueira da Cruz</v>
      </c>
      <c r="F96" s="17">
        <f>VLOOKUP(B96,tb_cliente!$A$5:$J$200,5,FALSE)</f>
        <v>50</v>
      </c>
      <c r="G96" s="17" t="str">
        <f>VLOOKUP(B96,tb_cliente!$A$5:$J$200,6,FALSE)</f>
        <v>Fundos</v>
      </c>
      <c r="H96" s="17" t="str">
        <f>VLOOKUP(B96,tb_cliente!$A$5:$J$200,7,FALSE)</f>
        <v>Pilar</v>
      </c>
      <c r="I96" s="17" t="str">
        <f>VLOOKUP(B96,tb_cliente!$A$5:$J$200,8,FALSE)</f>
        <v>Recife</v>
      </c>
      <c r="J96" s="17" t="str">
        <f>VLOOKUP(B96,tb_cliente!$A$5:$J$200,9,FALSE)</f>
        <v>PE</v>
      </c>
      <c r="K96" s="17" t="str">
        <f>VLOOKUP(B96,tb_cliente!$A$5:$J$200,10,FALSE)</f>
        <v>50920‑825</v>
      </c>
      <c r="L96" s="13" t="s">
        <v>856</v>
      </c>
      <c r="M96" s="27" t="s">
        <v>1001</v>
      </c>
      <c r="N96" s="25" t="s">
        <v>873</v>
      </c>
      <c r="O96" s="20">
        <v>85.3</v>
      </c>
    </row>
    <row r="97" spans="1:15" x14ac:dyDescent="0.25">
      <c r="A97" s="15">
        <v>96</v>
      </c>
      <c r="B97" s="15">
        <v>96</v>
      </c>
      <c r="C97" s="17" t="str">
        <f>VLOOKUP(B97,tb_cliente!$A$5:$J$200,2,FALSE)</f>
        <v>Ezequiel de Jesus Silva dos Santos</v>
      </c>
      <c r="D97" s="17" t="str">
        <f>VLOOKUP(B97,tb_cliente!$A$5:$J$200,3,FALSE)</f>
        <v>10276008748</v>
      </c>
      <c r="E97" s="17" t="str">
        <f>VLOOKUP(B97,tb_cliente!$A$5:$J$200,4,FALSE)</f>
        <v xml:space="preserve">Rua Jangadeiro </v>
      </c>
      <c r="F97" s="17" t="str">
        <f>VLOOKUP(B97,tb_cliente!$A$5:$J$200,5,FALSE)</f>
        <v>NULL</v>
      </c>
      <c r="G97" s="17" t="str">
        <f>VLOOKUP(B97,tb_cliente!$A$5:$J$200,6,FALSE)</f>
        <v>Qd 13 Lt 03</v>
      </c>
      <c r="H97" s="17" t="str">
        <f>VLOOKUP(B97,tb_cliente!$A$5:$J$200,7,FALSE)</f>
        <v xml:space="preserve">Nova Marilia </v>
      </c>
      <c r="I97" s="17" t="str">
        <f>VLOOKUP(B97,tb_cliente!$A$5:$J$200,8,FALSE)</f>
        <v>Recife</v>
      </c>
      <c r="J97" s="17" t="str">
        <f>VLOOKUP(B97,tb_cliente!$A$5:$J$200,9,FALSE)</f>
        <v>PE</v>
      </c>
      <c r="K97" s="17" t="str">
        <f>VLOOKUP(B97,tb_cliente!$A$5:$J$200,10,FALSE)</f>
        <v>52031‑216</v>
      </c>
      <c r="L97" s="13" t="s">
        <v>856</v>
      </c>
      <c r="M97" s="27" t="s">
        <v>1001</v>
      </c>
      <c r="N97" s="25" t="s">
        <v>873</v>
      </c>
      <c r="O97" s="20">
        <v>85.3</v>
      </c>
    </row>
    <row r="98" spans="1:15" x14ac:dyDescent="0.25">
      <c r="A98" s="15">
        <v>97</v>
      </c>
      <c r="B98" s="15">
        <v>97</v>
      </c>
      <c r="C98" s="17" t="str">
        <f>VLOOKUP(B98,tb_cliente!$A$5:$J$200,2,FALSE)</f>
        <v>Fabiana de Jesus Xavier</v>
      </c>
      <c r="D98" s="17" t="str">
        <f>VLOOKUP(B98,tb_cliente!$A$5:$J$200,3,FALSE)</f>
        <v>10275006666</v>
      </c>
      <c r="E98" s="17" t="str">
        <f>VLOOKUP(B98,tb_cliente!$A$5:$J$200,4,FALSE)</f>
        <v>Rua Japão</v>
      </c>
      <c r="F98" s="17" t="str">
        <f>VLOOKUP(B98,tb_cliente!$A$5:$J$200,5,FALSE)</f>
        <v>NULL</v>
      </c>
      <c r="G98" s="17" t="str">
        <f>VLOOKUP(B98,tb_cliente!$A$5:$J$200,6,FALSE)</f>
        <v>Lj 1 Lt 05 Qd 13</v>
      </c>
      <c r="H98" s="17" t="str">
        <f>VLOOKUP(B98,tb_cliente!$A$5:$J$200,7,FALSE)</f>
        <v>Nova União</v>
      </c>
      <c r="I98" s="17" t="str">
        <f>VLOOKUP(B98,tb_cliente!$A$5:$J$200,8,FALSE)</f>
        <v>Recife</v>
      </c>
      <c r="J98" s="17" t="str">
        <f>VLOOKUP(B98,tb_cliente!$A$5:$J$200,9,FALSE)</f>
        <v>PE</v>
      </c>
      <c r="K98" s="17" t="str">
        <f>VLOOKUP(B98,tb_cliente!$A$5:$J$200,10,FALSE)</f>
        <v>52031‑216</v>
      </c>
      <c r="L98" s="13" t="s">
        <v>856</v>
      </c>
      <c r="M98" s="27" t="s">
        <v>997</v>
      </c>
      <c r="N98" s="25" t="s">
        <v>874</v>
      </c>
      <c r="O98" s="20">
        <v>35.6</v>
      </c>
    </row>
    <row r="99" spans="1:15" x14ac:dyDescent="0.25">
      <c r="A99" s="15">
        <v>98</v>
      </c>
      <c r="B99" s="15">
        <v>98</v>
      </c>
      <c r="C99" s="17" t="str">
        <f>VLOOKUP(B99,tb_cliente!$A$5:$J$200,2,FALSE)</f>
        <v>Fabiano de Lima</v>
      </c>
      <c r="D99" s="17" t="str">
        <f>VLOOKUP(B99,tb_cliente!$A$5:$J$200,3,FALSE)</f>
        <v>08281801706</v>
      </c>
      <c r="E99" s="17" t="str">
        <f>VLOOKUP(B99,tb_cliente!$A$5:$J$200,4,FALSE)</f>
        <v>Rua Marquês de Barependi</v>
      </c>
      <c r="F99" s="17" t="str">
        <f>VLOOKUP(B99,tb_cliente!$A$5:$J$200,5,FALSE)</f>
        <v>s/n</v>
      </c>
      <c r="G99" s="17" t="str">
        <f>VLOOKUP(B99,tb_cliente!$A$5:$J$200,6,FALSE)</f>
        <v>Lt 19 Qd 25</v>
      </c>
      <c r="H99" s="17" t="str">
        <f>VLOOKUP(B99,tb_cliente!$A$5:$J$200,7,FALSE)</f>
        <v>Petrovale</v>
      </c>
      <c r="I99" s="17" t="str">
        <f>VLOOKUP(B99,tb_cliente!$A$5:$J$200,8,FALSE)</f>
        <v>Recife</v>
      </c>
      <c r="J99" s="17" t="str">
        <f>VLOOKUP(B99,tb_cliente!$A$5:$J$200,9,FALSE)</f>
        <v>PE</v>
      </c>
      <c r="K99" s="17" t="str">
        <f>VLOOKUP(B99,tb_cliente!$A$5:$J$200,10,FALSE)</f>
        <v>52031‑216</v>
      </c>
      <c r="L99" s="13" t="s">
        <v>856</v>
      </c>
      <c r="M99" s="27" t="s">
        <v>1001</v>
      </c>
      <c r="N99" s="25" t="s">
        <v>874</v>
      </c>
      <c r="O99" s="20">
        <v>85.3</v>
      </c>
    </row>
    <row r="100" spans="1:15" x14ac:dyDescent="0.25">
      <c r="A100" s="15">
        <v>99</v>
      </c>
      <c r="B100" s="15">
        <v>99</v>
      </c>
      <c r="C100" s="17" t="str">
        <f>VLOOKUP(B100,tb_cliente!$A$5:$J$200,2,FALSE)</f>
        <v>Fabio de Lima Vieira</v>
      </c>
      <c r="D100" s="17" t="str">
        <f>VLOOKUP(B100,tb_cliente!$A$5:$J$200,3,FALSE)</f>
        <v>04134425561</v>
      </c>
      <c r="E100" s="17" t="str">
        <f>VLOOKUP(B100,tb_cliente!$A$5:$J$200,4,FALSE)</f>
        <v>Rua Rod Washigton Luiz</v>
      </c>
      <c r="F100" s="17">
        <f>VLOOKUP(B100,tb_cliente!$A$5:$J$200,5,FALSE)</f>
        <v>5</v>
      </c>
      <c r="G100" s="17" t="str">
        <f>VLOOKUP(B100,tb_cliente!$A$5:$J$200,6,FALSE)</f>
        <v>NULL</v>
      </c>
      <c r="H100" s="17" t="str">
        <f>VLOOKUP(B100,tb_cliente!$A$5:$J$200,7,FALSE)</f>
        <v>São José</v>
      </c>
      <c r="I100" s="17" t="str">
        <f>VLOOKUP(B100,tb_cliente!$A$5:$J$200,8,FALSE)</f>
        <v>Recife</v>
      </c>
      <c r="J100" s="17" t="str">
        <f>VLOOKUP(B100,tb_cliente!$A$5:$J$200,9,FALSE)</f>
        <v>PE</v>
      </c>
      <c r="K100" s="17" t="str">
        <f>VLOOKUP(B100,tb_cliente!$A$5:$J$200,10,FALSE)</f>
        <v>50810‑065</v>
      </c>
      <c r="L100" s="13" t="s">
        <v>856</v>
      </c>
      <c r="M100" s="27" t="s">
        <v>999</v>
      </c>
      <c r="N100" s="25" t="s">
        <v>874</v>
      </c>
      <c r="O100" s="20">
        <v>37.799999999999997</v>
      </c>
    </row>
    <row r="101" spans="1:15" x14ac:dyDescent="0.25">
      <c r="A101" s="15">
        <v>100</v>
      </c>
      <c r="B101" s="15">
        <v>100</v>
      </c>
      <c r="C101" s="17" t="str">
        <f>VLOOKUP(B101,tb_cliente!$A$5:$J$200,2,FALSE)</f>
        <v>Fabio de Lourdes Fontoura Santos</v>
      </c>
      <c r="D101" s="17" t="str">
        <f>VLOOKUP(B101,tb_cliente!$A$5:$J$200,3,FALSE)</f>
        <v>06025823707</v>
      </c>
      <c r="E101" s="17" t="str">
        <f>VLOOKUP(B101,tb_cliente!$A$5:$J$200,4,FALSE)</f>
        <v>Rua Pedro de Souza</v>
      </c>
      <c r="F101" s="17">
        <f>VLOOKUP(B101,tb_cliente!$A$5:$J$200,5,FALSE)</f>
        <v>79</v>
      </c>
      <c r="G101" s="17" t="str">
        <f>VLOOKUP(B101,tb_cliente!$A$5:$J$200,6,FALSE)</f>
        <v>casa</v>
      </c>
      <c r="H101" s="17" t="str">
        <f>VLOOKUP(B101,tb_cliente!$A$5:$J$200,7,FALSE)</f>
        <v>Quintino Bocaiuva</v>
      </c>
      <c r="I101" s="17" t="str">
        <f>VLOOKUP(B101,tb_cliente!$A$5:$J$200,8,FALSE)</f>
        <v>Recife</v>
      </c>
      <c r="J101" s="17" t="str">
        <f>VLOOKUP(B101,tb_cliente!$A$5:$J$200,9,FALSE)</f>
        <v>PE</v>
      </c>
      <c r="K101" s="17" t="str">
        <f>VLOOKUP(B101,tb_cliente!$A$5:$J$200,10,FALSE)</f>
        <v>50920‑825</v>
      </c>
      <c r="L101" s="13" t="s">
        <v>856</v>
      </c>
      <c r="M101" s="27" t="s">
        <v>1002</v>
      </c>
      <c r="N101" s="25" t="s">
        <v>874</v>
      </c>
      <c r="O101" s="20">
        <v>123.1</v>
      </c>
    </row>
    <row r="102" spans="1:15" x14ac:dyDescent="0.25">
      <c r="A102" s="15">
        <v>101</v>
      </c>
      <c r="B102" s="15">
        <v>101</v>
      </c>
      <c r="C102" s="17" t="str">
        <f>VLOOKUP(B102,tb_cliente!$A$5:$J$200,2,FALSE)</f>
        <v>Fabio de Melo Cavalcante</v>
      </c>
      <c r="D102" s="17" t="str">
        <f>VLOOKUP(B102,tb_cliente!$A$5:$J$200,3,FALSE)</f>
        <v>08253144780</v>
      </c>
      <c r="E102" s="17" t="str">
        <f>VLOOKUP(B102,tb_cliente!$A$5:$J$200,4,FALSE)</f>
        <v>Rua Marques de Paranagua</v>
      </c>
      <c r="F102" s="17">
        <f>VLOOKUP(B102,tb_cliente!$A$5:$J$200,5,FALSE)</f>
        <v>126</v>
      </c>
      <c r="G102" s="17" t="str">
        <f>VLOOKUP(B102,tb_cliente!$A$5:$J$200,6,FALSE)</f>
        <v>NULL</v>
      </c>
      <c r="H102" s="17" t="str">
        <f>VLOOKUP(B102,tb_cliente!$A$5:$J$200,7,FALSE)</f>
        <v>Petrovale</v>
      </c>
      <c r="I102" s="17" t="str">
        <f>VLOOKUP(B102,tb_cliente!$A$5:$J$200,8,FALSE)</f>
        <v>Recife</v>
      </c>
      <c r="J102" s="17" t="str">
        <f>VLOOKUP(B102,tb_cliente!$A$5:$J$200,9,FALSE)</f>
        <v>PE</v>
      </c>
      <c r="K102" s="17" t="str">
        <f>VLOOKUP(B102,tb_cliente!$A$5:$J$200,10,FALSE)</f>
        <v>52031‑216</v>
      </c>
      <c r="L102" s="13" t="s">
        <v>856</v>
      </c>
      <c r="M102" s="27" t="s">
        <v>1002</v>
      </c>
      <c r="N102" s="25" t="s">
        <v>874</v>
      </c>
      <c r="O102" s="20">
        <v>123.1</v>
      </c>
    </row>
    <row r="103" spans="1:15" x14ac:dyDescent="0.25">
      <c r="A103" s="15">
        <v>102</v>
      </c>
      <c r="B103" s="15">
        <v>102</v>
      </c>
      <c r="C103" s="17" t="str">
        <f>VLOOKUP(B103,tb_cliente!$A$5:$J$200,2,FALSE)</f>
        <v>Fabio de Oliveira Coelho</v>
      </c>
      <c r="D103" s="17" t="str">
        <f>VLOOKUP(B103,tb_cliente!$A$5:$J$200,3,FALSE)</f>
        <v>07361603718</v>
      </c>
      <c r="E103" s="17" t="str">
        <f>VLOOKUP(B103,tb_cliente!$A$5:$J$200,4,FALSE)</f>
        <v>Rua Nunes</v>
      </c>
      <c r="F103" s="17">
        <f>VLOOKUP(B103,tb_cliente!$A$5:$J$200,5,FALSE)</f>
        <v>4</v>
      </c>
      <c r="G103" s="17" t="str">
        <f>VLOOKUP(B103,tb_cliente!$A$5:$J$200,6,FALSE)</f>
        <v>NULL</v>
      </c>
      <c r="H103" s="17" t="str">
        <f>VLOOKUP(B103,tb_cliente!$A$5:$J$200,7,FALSE)</f>
        <v>Pilar</v>
      </c>
      <c r="I103" s="17" t="str">
        <f>VLOOKUP(B103,tb_cliente!$A$5:$J$200,8,FALSE)</f>
        <v>Recife</v>
      </c>
      <c r="J103" s="17" t="str">
        <f>VLOOKUP(B103,tb_cliente!$A$5:$J$200,9,FALSE)</f>
        <v>PE</v>
      </c>
      <c r="K103" s="17" t="str">
        <f>VLOOKUP(B103,tb_cliente!$A$5:$J$200,10,FALSE)</f>
        <v>50920‑825</v>
      </c>
      <c r="L103" s="13" t="s">
        <v>856</v>
      </c>
      <c r="M103" s="27" t="s">
        <v>1001</v>
      </c>
      <c r="N103" s="25" t="s">
        <v>874</v>
      </c>
      <c r="O103" s="20">
        <v>85.3</v>
      </c>
    </row>
    <row r="104" spans="1:15" x14ac:dyDescent="0.25">
      <c r="A104" s="15">
        <v>103</v>
      </c>
      <c r="B104" s="15">
        <v>103</v>
      </c>
      <c r="C104" s="17" t="str">
        <f>VLOOKUP(B104,tb_cliente!$A$5:$J$200,2,FALSE)</f>
        <v>Fabricio de Oliveira Mendes</v>
      </c>
      <c r="D104" s="17" t="str">
        <f>VLOOKUP(B104,tb_cliente!$A$5:$J$200,3,FALSE)</f>
        <v>07222730701</v>
      </c>
      <c r="E104" s="17" t="str">
        <f>VLOOKUP(B104,tb_cliente!$A$5:$J$200,4,FALSE)</f>
        <v>Rua Onze</v>
      </c>
      <c r="F104" s="17">
        <f>VLOOKUP(B104,tb_cliente!$A$5:$J$200,5,FALSE)</f>
        <v>1348</v>
      </c>
      <c r="G104" s="17" t="str">
        <f>VLOOKUP(B104,tb_cliente!$A$5:$J$200,6,FALSE)</f>
        <v>casa</v>
      </c>
      <c r="H104" s="17" t="str">
        <f>VLOOKUP(B104,tb_cliente!$A$5:$J$200,7,FALSE)</f>
        <v>Pilar</v>
      </c>
      <c r="I104" s="17" t="str">
        <f>VLOOKUP(B104,tb_cliente!$A$5:$J$200,8,FALSE)</f>
        <v>Recife</v>
      </c>
      <c r="J104" s="17" t="str">
        <f>VLOOKUP(B104,tb_cliente!$A$5:$J$200,9,FALSE)</f>
        <v>PE</v>
      </c>
      <c r="K104" s="17" t="str">
        <f>VLOOKUP(B104,tb_cliente!$A$5:$J$200,10,FALSE)</f>
        <v>50920‑825</v>
      </c>
      <c r="L104" s="13" t="s">
        <v>856</v>
      </c>
      <c r="M104" s="27" t="s">
        <v>1001</v>
      </c>
      <c r="N104" s="25" t="s">
        <v>874</v>
      </c>
      <c r="O104" s="20">
        <v>85.3</v>
      </c>
    </row>
    <row r="105" spans="1:15" x14ac:dyDescent="0.25">
      <c r="A105" s="15">
        <v>104</v>
      </c>
      <c r="B105" s="15">
        <v>104</v>
      </c>
      <c r="C105" s="17" t="str">
        <f>VLOOKUP(B105,tb_cliente!$A$5:$J$200,2,FALSE)</f>
        <v>Fabricio de Oliveira Miranda</v>
      </c>
      <c r="D105" s="17" t="str">
        <f>VLOOKUP(B105,tb_cliente!$A$5:$J$200,3,FALSE)</f>
        <v>05478591747</v>
      </c>
      <c r="E105" s="17" t="str">
        <f>VLOOKUP(B105,tb_cliente!$A$5:$J$200,4,FALSE)</f>
        <v>Rua Prefeito Gil Diniz</v>
      </c>
      <c r="F105" s="17" t="str">
        <f>VLOOKUP(B105,tb_cliente!$A$5:$J$200,5,FALSE)</f>
        <v>s/n</v>
      </c>
      <c r="G105" s="17" t="str">
        <f>VLOOKUP(B105,tb_cliente!$A$5:$J$200,6,FALSE)</f>
        <v>Lt 11 Qd 01</v>
      </c>
      <c r="H105" s="17" t="str">
        <f>VLOOKUP(B105,tb_cliente!$A$5:$J$200,7,FALSE)</f>
        <v>Santa Cruz da Serra</v>
      </c>
      <c r="I105" s="17" t="str">
        <f>VLOOKUP(B105,tb_cliente!$A$5:$J$200,8,FALSE)</f>
        <v>Recife</v>
      </c>
      <c r="J105" s="17" t="str">
        <f>VLOOKUP(B105,tb_cliente!$A$5:$J$200,9,FALSE)</f>
        <v>PE</v>
      </c>
      <c r="K105" s="17" t="str">
        <f>VLOOKUP(B105,tb_cliente!$A$5:$J$200,10,FALSE)</f>
        <v>50920‑825</v>
      </c>
      <c r="L105" s="13" t="s">
        <v>856</v>
      </c>
      <c r="M105" s="27" t="s">
        <v>998</v>
      </c>
      <c r="N105" s="25" t="s">
        <v>874</v>
      </c>
      <c r="O105" s="20">
        <v>11.9</v>
      </c>
    </row>
    <row r="106" spans="1:15" x14ac:dyDescent="0.25">
      <c r="A106" s="15">
        <v>105</v>
      </c>
      <c r="B106" s="15">
        <v>105</v>
      </c>
      <c r="C106" s="17" t="str">
        <f>VLOOKUP(B106,tb_cliente!$A$5:$J$200,2,FALSE)</f>
        <v>Fagner de Oliveira Paiva</v>
      </c>
      <c r="D106" s="17" t="str">
        <f>VLOOKUP(B106,tb_cliente!$A$5:$J$200,3,FALSE)</f>
        <v>10534043767</v>
      </c>
      <c r="E106" s="17" t="str">
        <f>VLOOKUP(B106,tb_cliente!$A$5:$J$200,4,FALSE)</f>
        <v>Rua Italia Fausta</v>
      </c>
      <c r="F106" s="17" t="str">
        <f>VLOOKUP(B106,tb_cliente!$A$5:$J$200,5,FALSE)</f>
        <v>sn</v>
      </c>
      <c r="G106" s="17" t="str">
        <f>VLOOKUP(B106,tb_cliente!$A$5:$J$200,6,FALSE)</f>
        <v>Cs 01 Lt 23 Qd 02</v>
      </c>
      <c r="H106" s="17" t="str">
        <f>VLOOKUP(B106,tb_cliente!$A$5:$J$200,7,FALSE)</f>
        <v>Natal</v>
      </c>
      <c r="I106" s="17" t="str">
        <f>VLOOKUP(B106,tb_cliente!$A$5:$J$200,8,FALSE)</f>
        <v>null</v>
      </c>
      <c r="J106" s="17" t="str">
        <f>VLOOKUP(B106,tb_cliente!$A$5:$J$200,9,FALSE)</f>
        <v>null</v>
      </c>
      <c r="K106" s="17" t="str">
        <f>VLOOKUP(B106,tb_cliente!$A$5:$J$200,10,FALSE)</f>
        <v>null</v>
      </c>
      <c r="L106" s="13" t="s">
        <v>856</v>
      </c>
      <c r="M106" s="27" t="s">
        <v>1005</v>
      </c>
      <c r="N106" s="25" t="s">
        <v>874</v>
      </c>
      <c r="O106" s="20">
        <v>8.9</v>
      </c>
    </row>
    <row r="107" spans="1:15" x14ac:dyDescent="0.25">
      <c r="A107" s="15">
        <v>106</v>
      </c>
      <c r="B107" s="15">
        <v>106</v>
      </c>
      <c r="C107" s="17" t="str">
        <f>VLOOKUP(B107,tb_cliente!$A$5:$J$200,2,FALSE)</f>
        <v>Felipe de Paiva</v>
      </c>
      <c r="D107" s="17" t="str">
        <f>VLOOKUP(B107,tb_cliente!$A$5:$J$200,3,FALSE)</f>
        <v>07563317603</v>
      </c>
      <c r="E107" s="17" t="str">
        <f>VLOOKUP(B107,tb_cliente!$A$5:$J$200,4,FALSE)</f>
        <v>Rua Nogueira da Gama</v>
      </c>
      <c r="F107" s="17" t="str">
        <f>VLOOKUP(B107,tb_cliente!$A$5:$J$200,5,FALSE)</f>
        <v>s/n</v>
      </c>
      <c r="G107" s="17" t="str">
        <f>VLOOKUP(B107,tb_cliente!$A$5:$J$200,6,FALSE)</f>
        <v>Casa 01 Lt 01 Qd 01</v>
      </c>
      <c r="H107" s="17" t="str">
        <f>VLOOKUP(B107,tb_cliente!$A$5:$J$200,7,FALSE)</f>
        <v>Pilar</v>
      </c>
      <c r="I107" s="17" t="str">
        <f>VLOOKUP(B107,tb_cliente!$A$5:$J$200,8,FALSE)</f>
        <v>Recife</v>
      </c>
      <c r="J107" s="17" t="str">
        <f>VLOOKUP(B107,tb_cliente!$A$5:$J$200,9,FALSE)</f>
        <v>PE</v>
      </c>
      <c r="K107" s="17" t="str">
        <f>VLOOKUP(B107,tb_cliente!$A$5:$J$200,10,FALSE)</f>
        <v>50920‑825</v>
      </c>
      <c r="L107" s="13" t="s">
        <v>856</v>
      </c>
      <c r="M107" s="27" t="s">
        <v>1001</v>
      </c>
      <c r="N107" s="25" t="s">
        <v>875</v>
      </c>
      <c r="O107" s="20">
        <v>85.3</v>
      </c>
    </row>
    <row r="108" spans="1:15" x14ac:dyDescent="0.25">
      <c r="A108" s="15">
        <v>107</v>
      </c>
      <c r="B108" s="15">
        <v>107</v>
      </c>
      <c r="C108" s="17" t="str">
        <f>VLOOKUP(B108,tb_cliente!$A$5:$J$200,2,FALSE)</f>
        <v>Felipe de Paulo de Souza Lima</v>
      </c>
      <c r="D108" s="17" t="str">
        <f>VLOOKUP(B108,tb_cliente!$A$5:$J$200,3,FALSE)</f>
        <v>10255984750</v>
      </c>
      <c r="E108" s="17" t="str">
        <f>VLOOKUP(B108,tb_cliente!$A$5:$J$200,4,FALSE)</f>
        <v>Rua Japeri</v>
      </c>
      <c r="F108" s="17">
        <f>VLOOKUP(B108,tb_cliente!$A$5:$J$200,5,FALSE)</f>
        <v>862</v>
      </c>
      <c r="G108" s="17" t="str">
        <f>VLOOKUP(B108,tb_cliente!$A$5:$J$200,6,FALSE)</f>
        <v>fundos</v>
      </c>
      <c r="H108" s="17" t="str">
        <f>VLOOKUP(B108,tb_cliente!$A$5:$J$200,7,FALSE)</f>
        <v>Novo Eldorado</v>
      </c>
      <c r="I108" s="17" t="str">
        <f>VLOOKUP(B108,tb_cliente!$A$5:$J$200,8,FALSE)</f>
        <v>Recife</v>
      </c>
      <c r="J108" s="17" t="str">
        <f>VLOOKUP(B108,tb_cliente!$A$5:$J$200,9,FALSE)</f>
        <v>PE</v>
      </c>
      <c r="K108" s="17" t="str">
        <f>VLOOKUP(B108,tb_cliente!$A$5:$J$200,10,FALSE)</f>
        <v>52031‑216</v>
      </c>
      <c r="L108" s="13" t="s">
        <v>856</v>
      </c>
      <c r="M108" s="27" t="s">
        <v>1000</v>
      </c>
      <c r="N108" s="25" t="s">
        <v>875</v>
      </c>
      <c r="O108" s="20">
        <v>73.400000000000006</v>
      </c>
    </row>
    <row r="109" spans="1:15" x14ac:dyDescent="0.25">
      <c r="A109" s="15">
        <v>108</v>
      </c>
      <c r="B109" s="15">
        <v>108</v>
      </c>
      <c r="C109" s="17" t="str">
        <f>VLOOKUP(B109,tb_cliente!$A$5:$J$200,2,FALSE)</f>
        <v>Fernanda de Paulo Melo</v>
      </c>
      <c r="D109" s="17" t="str">
        <f>VLOOKUP(B109,tb_cliente!$A$5:$J$200,3,FALSE)</f>
        <v>05455660760</v>
      </c>
      <c r="E109" s="17" t="str">
        <f>VLOOKUP(B109,tb_cliente!$A$5:$J$200,4,FALSE)</f>
        <v>Rua Prefeito Jorge Julio Costa dos Santos</v>
      </c>
      <c r="F109" s="17" t="str">
        <f>VLOOKUP(B109,tb_cliente!$A$5:$J$200,5,FALSE)</f>
        <v>s/n</v>
      </c>
      <c r="G109" s="17" t="str">
        <f>VLOOKUP(B109,tb_cliente!$A$5:$J$200,6,FALSE)</f>
        <v>Lt 01 Qd 27 casa 02</v>
      </c>
      <c r="H109" s="17" t="str">
        <f>VLOOKUP(B109,tb_cliente!$A$5:$J$200,7,FALSE)</f>
        <v>Santa Cruz da Serra</v>
      </c>
      <c r="I109" s="17" t="str">
        <f>VLOOKUP(B109,tb_cliente!$A$5:$J$200,8,FALSE)</f>
        <v>Recife</v>
      </c>
      <c r="J109" s="17" t="str">
        <f>VLOOKUP(B109,tb_cliente!$A$5:$J$200,9,FALSE)</f>
        <v>PE</v>
      </c>
      <c r="K109" s="17" t="str">
        <f>VLOOKUP(B109,tb_cliente!$A$5:$J$200,10,FALSE)</f>
        <v>50920‑825</v>
      </c>
      <c r="L109" s="13" t="s">
        <v>856</v>
      </c>
      <c r="M109" s="27" t="s">
        <v>997</v>
      </c>
      <c r="N109" s="25" t="s">
        <v>875</v>
      </c>
      <c r="O109" s="20">
        <v>35.6</v>
      </c>
    </row>
    <row r="110" spans="1:15" x14ac:dyDescent="0.25">
      <c r="A110" s="15">
        <v>109</v>
      </c>
      <c r="B110" s="15">
        <v>109</v>
      </c>
      <c r="C110" s="17" t="str">
        <f>VLOOKUP(B110,tb_cliente!$A$5:$J$200,2,FALSE)</f>
        <v>Fernanda de Sá</v>
      </c>
      <c r="D110" s="17" t="str">
        <f>VLOOKUP(B110,tb_cliente!$A$5:$J$200,3,FALSE)</f>
        <v>08704004725</v>
      </c>
      <c r="E110" s="17" t="str">
        <f>VLOOKUP(B110,tb_cliente!$A$5:$J$200,4,FALSE)</f>
        <v>Rua Margarida</v>
      </c>
      <c r="F110" s="17">
        <f>VLOOKUP(B110,tb_cliente!$A$5:$J$200,5,FALSE)</f>
        <v>0</v>
      </c>
      <c r="G110" s="17" t="str">
        <f>VLOOKUP(B110,tb_cliente!$A$5:$J$200,6,FALSE)</f>
        <v>Lt 7 Qd 3</v>
      </c>
      <c r="H110" s="17" t="str">
        <f>VLOOKUP(B110,tb_cliente!$A$5:$J$200,7,FALSE)</f>
        <v>Parque Suecia</v>
      </c>
      <c r="I110" s="17" t="str">
        <f>VLOOKUP(B110,tb_cliente!$A$5:$J$200,8,FALSE)</f>
        <v>Recife</v>
      </c>
      <c r="J110" s="17" t="str">
        <f>VLOOKUP(B110,tb_cliente!$A$5:$J$200,9,FALSE)</f>
        <v>PE</v>
      </c>
      <c r="K110" s="17" t="str">
        <f>VLOOKUP(B110,tb_cliente!$A$5:$J$200,10,FALSE)</f>
        <v>52031‑216</v>
      </c>
      <c r="L110" s="13" t="s">
        <v>856</v>
      </c>
      <c r="M110" s="27" t="s">
        <v>1002</v>
      </c>
      <c r="N110" s="25" t="s">
        <v>875</v>
      </c>
      <c r="O110" s="20">
        <v>123.1</v>
      </c>
    </row>
    <row r="111" spans="1:15" x14ac:dyDescent="0.25">
      <c r="A111" s="15">
        <v>110</v>
      </c>
      <c r="B111" s="15">
        <v>110</v>
      </c>
      <c r="C111" s="17" t="str">
        <f>VLOOKUP(B111,tb_cliente!$A$5:$J$200,2,FALSE)</f>
        <v>Fernando de Sousa</v>
      </c>
      <c r="D111" s="17" t="str">
        <f>VLOOKUP(B111,tb_cliente!$A$5:$J$200,3,FALSE)</f>
        <v>08238327736</v>
      </c>
      <c r="E111" s="17" t="str">
        <f>VLOOKUP(B111,tb_cliente!$A$5:$J$200,4,FALSE)</f>
        <v>Rua Marques de Paranagua</v>
      </c>
      <c r="F111" s="17">
        <f>VLOOKUP(B111,tb_cliente!$A$5:$J$200,5,FALSE)</f>
        <v>61</v>
      </c>
      <c r="G111" s="17" t="str">
        <f>VLOOKUP(B111,tb_cliente!$A$5:$J$200,6,FALSE)</f>
        <v>NULL</v>
      </c>
      <c r="H111" s="17" t="str">
        <f>VLOOKUP(B111,tb_cliente!$A$5:$J$200,7,FALSE)</f>
        <v>Petrovale</v>
      </c>
      <c r="I111" s="17" t="str">
        <f>VLOOKUP(B111,tb_cliente!$A$5:$J$200,8,FALSE)</f>
        <v>Recife</v>
      </c>
      <c r="J111" s="17" t="str">
        <f>VLOOKUP(B111,tb_cliente!$A$5:$J$200,9,FALSE)</f>
        <v>PE</v>
      </c>
      <c r="K111" s="17" t="str">
        <f>VLOOKUP(B111,tb_cliente!$A$5:$J$200,10,FALSE)</f>
        <v>52031‑216</v>
      </c>
      <c r="L111" s="13" t="s">
        <v>856</v>
      </c>
      <c r="M111" s="27" t="s">
        <v>999</v>
      </c>
      <c r="N111" s="25" t="s">
        <v>875</v>
      </c>
      <c r="O111" s="20">
        <v>37.799999999999997</v>
      </c>
    </row>
    <row r="112" spans="1:15" x14ac:dyDescent="0.25">
      <c r="A112" s="15">
        <v>111</v>
      </c>
      <c r="B112" s="15">
        <v>111</v>
      </c>
      <c r="C112" s="17" t="str">
        <f>VLOOKUP(B112,tb_cliente!$A$5:$J$200,2,FALSE)</f>
        <v>Filipe de Souza da Luz</v>
      </c>
      <c r="D112" s="17" t="str">
        <f>VLOOKUP(B112,tb_cliente!$A$5:$J$200,3,FALSE)</f>
        <v>04159494755</v>
      </c>
      <c r="E112" s="17" t="str">
        <f>VLOOKUP(B112,tb_cliente!$A$5:$J$200,4,FALSE)</f>
        <v>Rua Roberto Silveira</v>
      </c>
      <c r="F112" s="17">
        <f>VLOOKUP(B112,tb_cliente!$A$5:$J$200,5,FALSE)</f>
        <v>280</v>
      </c>
      <c r="G112" s="17" t="str">
        <f>VLOOKUP(B112,tb_cliente!$A$5:$J$200,6,FALSE)</f>
        <v>Lt 15 Qd 66 Casa 01</v>
      </c>
      <c r="H112" s="17" t="str">
        <f>VLOOKUP(B112,tb_cliente!$A$5:$J$200,7,FALSE)</f>
        <v>São José</v>
      </c>
      <c r="I112" s="17" t="str">
        <f>VLOOKUP(B112,tb_cliente!$A$5:$J$200,8,FALSE)</f>
        <v>Recife</v>
      </c>
      <c r="J112" s="17" t="str">
        <f>VLOOKUP(B112,tb_cliente!$A$5:$J$200,9,FALSE)</f>
        <v>PE</v>
      </c>
      <c r="K112" s="17" t="str">
        <f>VLOOKUP(B112,tb_cliente!$A$5:$J$200,10,FALSE)</f>
        <v>50810‑065</v>
      </c>
      <c r="L112" s="13" t="s">
        <v>856</v>
      </c>
      <c r="M112" s="27" t="s">
        <v>1002</v>
      </c>
      <c r="N112" s="25" t="s">
        <v>875</v>
      </c>
      <c r="O112" s="20">
        <v>123.1</v>
      </c>
    </row>
    <row r="113" spans="1:15" x14ac:dyDescent="0.25">
      <c r="A113" s="15">
        <v>112</v>
      </c>
      <c r="B113" s="15">
        <v>112</v>
      </c>
      <c r="C113" s="17" t="str">
        <f>VLOOKUP(B113,tb_cliente!$A$5:$J$200,2,FALSE)</f>
        <v>Filipe de Souza do Espirito Santo</v>
      </c>
      <c r="D113" s="17" t="str">
        <f>VLOOKUP(B113,tb_cliente!$A$5:$J$200,3,FALSE)</f>
        <v>08835626724</v>
      </c>
      <c r="E113" s="17" t="str">
        <f>VLOOKUP(B113,tb_cliente!$A$5:$J$200,4,FALSE)</f>
        <v xml:space="preserve">Rua Maranhão </v>
      </c>
      <c r="F113" s="17">
        <f>VLOOKUP(B113,tb_cliente!$A$5:$J$200,5,FALSE)</f>
        <v>99999</v>
      </c>
      <c r="G113" s="17" t="str">
        <f>VLOOKUP(B113,tb_cliente!$A$5:$J$200,6,FALSE)</f>
        <v>Lt 2 Qd 29</v>
      </c>
      <c r="H113" s="17" t="str">
        <f>VLOOKUP(B113,tb_cliente!$A$5:$J$200,7,FALSE)</f>
        <v>Parque Paulista</v>
      </c>
      <c r="I113" s="17" t="str">
        <f>VLOOKUP(B113,tb_cliente!$A$5:$J$200,8,FALSE)</f>
        <v>Recife</v>
      </c>
      <c r="J113" s="17" t="str">
        <f>VLOOKUP(B113,tb_cliente!$A$5:$J$200,9,FALSE)</f>
        <v>PE</v>
      </c>
      <c r="K113" s="17" t="str">
        <f>VLOOKUP(B113,tb_cliente!$A$5:$J$200,10,FALSE)</f>
        <v>52031‑216</v>
      </c>
      <c r="L113" s="13" t="s">
        <v>856</v>
      </c>
      <c r="M113" s="27" t="s">
        <v>999</v>
      </c>
      <c r="N113" s="25" t="s">
        <v>875</v>
      </c>
      <c r="O113" s="20">
        <v>37.799999999999997</v>
      </c>
    </row>
    <row r="114" spans="1:15" x14ac:dyDescent="0.25">
      <c r="A114" s="15">
        <v>113</v>
      </c>
      <c r="B114" s="15">
        <v>113</v>
      </c>
      <c r="C114" s="17" t="str">
        <f>VLOOKUP(B114,tb_cliente!$A$5:$J$200,2,FALSE)</f>
        <v>Firmino de Souza Fernandes</v>
      </c>
      <c r="D114" s="17" t="str">
        <f>VLOOKUP(B114,tb_cliente!$A$5:$J$200,3,FALSE)</f>
        <v>10443245747</v>
      </c>
      <c r="E114" s="17" t="str">
        <f>VLOOKUP(B114,tb_cliente!$A$5:$J$200,4,FALSE)</f>
        <v>Rua Italo Bernardes</v>
      </c>
      <c r="F114" s="17" t="str">
        <f>VLOOKUP(B114,tb_cliente!$A$5:$J$200,5,FALSE)</f>
        <v>NULL</v>
      </c>
      <c r="G114" s="17" t="str">
        <f>VLOOKUP(B114,tb_cliente!$A$5:$J$200,6,FALSE)</f>
        <v>casa 02 Lt 14 Qd 4</v>
      </c>
      <c r="H114" s="17" t="str">
        <f>VLOOKUP(B114,tb_cliente!$A$5:$J$200,7,FALSE)</f>
        <v>Nova Ámerica</v>
      </c>
      <c r="I114" s="17" t="str">
        <f>VLOOKUP(B114,tb_cliente!$A$5:$J$200,8,FALSE)</f>
        <v>Recife</v>
      </c>
      <c r="J114" s="17" t="str">
        <f>VLOOKUP(B114,tb_cliente!$A$5:$J$200,9,FALSE)</f>
        <v>PE</v>
      </c>
      <c r="K114" s="17" t="str">
        <f>VLOOKUP(B114,tb_cliente!$A$5:$J$200,10,FALSE)</f>
        <v>52031‑216</v>
      </c>
      <c r="L114" s="13" t="s">
        <v>856</v>
      </c>
      <c r="M114" s="27" t="s">
        <v>1002</v>
      </c>
      <c r="N114" s="25" t="s">
        <v>875</v>
      </c>
      <c r="O114" s="20">
        <v>123.1</v>
      </c>
    </row>
    <row r="115" spans="1:15" x14ac:dyDescent="0.25">
      <c r="A115" s="15">
        <v>114</v>
      </c>
      <c r="B115" s="15">
        <v>114</v>
      </c>
      <c r="C115" s="17" t="str">
        <f>VLOOKUP(B115,tb_cliente!$A$5:$J$200,2,FALSE)</f>
        <v>Flavia de Souza Leite</v>
      </c>
      <c r="D115" s="17" t="str">
        <f>VLOOKUP(B115,tb_cliente!$A$5:$J$200,3,FALSE)</f>
        <v>09723800608</v>
      </c>
      <c r="E115" s="17" t="str">
        <f>VLOOKUP(B115,tb_cliente!$A$5:$J$200,4,FALSE)</f>
        <v>Rua Jose Vicente</v>
      </c>
      <c r="F115" s="17" t="str">
        <f>VLOOKUP(B115,tb_cliente!$A$5:$J$200,5,FALSE)</f>
        <v>NULL</v>
      </c>
      <c r="G115" s="17" t="str">
        <f>VLOOKUP(B115,tb_cliente!$A$5:$J$200,6,FALSE)</f>
        <v>Lote 05 Qd 13</v>
      </c>
      <c r="H115" s="17" t="str">
        <f>VLOOKUP(B115,tb_cliente!$A$5:$J$200,7,FALSE)</f>
        <v>Parque Chuno</v>
      </c>
      <c r="I115" s="17" t="str">
        <f>VLOOKUP(B115,tb_cliente!$A$5:$J$200,8,FALSE)</f>
        <v>Recife</v>
      </c>
      <c r="J115" s="17" t="str">
        <f>VLOOKUP(B115,tb_cliente!$A$5:$J$200,9,FALSE)</f>
        <v>PE</v>
      </c>
      <c r="K115" s="17" t="str">
        <f>VLOOKUP(B115,tb_cliente!$A$5:$J$200,10,FALSE)</f>
        <v>52031‑216</v>
      </c>
      <c r="L115" s="13" t="s">
        <v>856</v>
      </c>
      <c r="M115" s="27" t="s">
        <v>1001</v>
      </c>
      <c r="N115" s="25" t="s">
        <v>875</v>
      </c>
      <c r="O115" s="20">
        <v>85.3</v>
      </c>
    </row>
    <row r="116" spans="1:15" x14ac:dyDescent="0.25">
      <c r="A116" s="15">
        <v>115</v>
      </c>
      <c r="B116" s="15">
        <v>115</v>
      </c>
      <c r="C116" s="17" t="str">
        <f>VLOOKUP(B116,tb_cliente!$A$5:$J$200,2,FALSE)</f>
        <v>Flavio de Souza Mateus</v>
      </c>
      <c r="D116" s="17" t="str">
        <f>VLOOKUP(B116,tb_cliente!$A$5:$J$200,3,FALSE)</f>
        <v>04657589645</v>
      </c>
      <c r="E116" s="17" t="str">
        <f>VLOOKUP(B116,tb_cliente!$A$5:$J$200,4,FALSE)</f>
        <v xml:space="preserve">Rua Real Estrela </v>
      </c>
      <c r="F116" s="17">
        <f>VLOOKUP(B116,tb_cliente!$A$5:$J$200,5,FALSE)</f>
        <v>18</v>
      </c>
      <c r="G116" s="17" t="str">
        <f>VLOOKUP(B116,tb_cliente!$A$5:$J$200,6,FALSE)</f>
        <v>Qd 114 Lt 06</v>
      </c>
      <c r="H116" s="17" t="str">
        <f>VLOOKUP(B116,tb_cliente!$A$5:$J$200,7,FALSE)</f>
        <v>Santo Antonio</v>
      </c>
      <c r="I116" s="17" t="str">
        <f>VLOOKUP(B116,tb_cliente!$A$5:$J$200,8,FALSE)</f>
        <v>Recife</v>
      </c>
      <c r="J116" s="17" t="str">
        <f>VLOOKUP(B116,tb_cliente!$A$5:$J$200,9,FALSE)</f>
        <v>PE</v>
      </c>
      <c r="K116" s="17" t="str">
        <f>VLOOKUP(B116,tb_cliente!$A$5:$J$200,10,FALSE)</f>
        <v>50810‑065</v>
      </c>
      <c r="L116" s="13" t="s">
        <v>856</v>
      </c>
      <c r="M116" s="27" t="s">
        <v>1000</v>
      </c>
      <c r="N116" s="25" t="s">
        <v>876</v>
      </c>
      <c r="O116" s="20">
        <v>73.400000000000006</v>
      </c>
    </row>
    <row r="117" spans="1:15" x14ac:dyDescent="0.25">
      <c r="A117" s="15">
        <v>116</v>
      </c>
      <c r="B117" s="15">
        <v>116</v>
      </c>
      <c r="C117" s="17" t="str">
        <f>VLOOKUP(B117,tb_cliente!$A$5:$J$200,2,FALSE)</f>
        <v>Francisco Dias da Costa</v>
      </c>
      <c r="D117" s="17" t="str">
        <f>VLOOKUP(B117,tb_cliente!$A$5:$J$200,3,FALSE)</f>
        <v>05314158766</v>
      </c>
      <c r="E117" s="17" t="str">
        <f>VLOOKUP(B117,tb_cliente!$A$5:$J$200,4,FALSE)</f>
        <v xml:space="preserve">Rua Profeta Jeremias </v>
      </c>
      <c r="F117" s="17" t="str">
        <f>VLOOKUP(B117,tb_cliente!$A$5:$J$200,5,FALSE)</f>
        <v>s/n</v>
      </c>
      <c r="G117" s="17" t="str">
        <f>VLOOKUP(B117,tb_cliente!$A$5:$J$200,6,FALSE)</f>
        <v>Lt 63 Qd 63</v>
      </c>
      <c r="H117" s="17" t="str">
        <f>VLOOKUP(B117,tb_cliente!$A$5:$J$200,7,FALSE)</f>
        <v>Santa Ines</v>
      </c>
      <c r="I117" s="17" t="str">
        <f>VLOOKUP(B117,tb_cliente!$A$5:$J$200,8,FALSE)</f>
        <v>Recife</v>
      </c>
      <c r="J117" s="17" t="str">
        <f>VLOOKUP(B117,tb_cliente!$A$5:$J$200,9,FALSE)</f>
        <v>PE</v>
      </c>
      <c r="K117" s="17" t="str">
        <f>VLOOKUP(B117,tb_cliente!$A$5:$J$200,10,FALSE)</f>
        <v>50920‑825</v>
      </c>
      <c r="L117" s="13" t="s">
        <v>856</v>
      </c>
      <c r="M117" s="27" t="s">
        <v>1004</v>
      </c>
      <c r="N117" s="25" t="s">
        <v>876</v>
      </c>
      <c r="O117" s="20">
        <v>319.60000000000002</v>
      </c>
    </row>
    <row r="118" spans="1:15" x14ac:dyDescent="0.25">
      <c r="A118" s="15">
        <v>117</v>
      </c>
      <c r="B118" s="15">
        <v>117</v>
      </c>
      <c r="C118" s="17" t="str">
        <f>VLOOKUP(B118,tb_cliente!$A$5:$J$200,2,FALSE)</f>
        <v>Fred Dino Pinheiro</v>
      </c>
      <c r="D118" s="17" t="str">
        <f>VLOOKUP(B118,tb_cliente!$A$5:$J$200,3,FALSE)</f>
        <v>08237706728</v>
      </c>
      <c r="E118" s="17" t="str">
        <f>VLOOKUP(B118,tb_cliente!$A$5:$J$200,4,FALSE)</f>
        <v>Rua Marques de Paranagua</v>
      </c>
      <c r="F118" s="17">
        <f>VLOOKUP(B118,tb_cliente!$A$5:$J$200,5,FALSE)</f>
        <v>98</v>
      </c>
      <c r="G118" s="17" t="str">
        <f>VLOOKUP(B118,tb_cliente!$A$5:$J$200,6,FALSE)</f>
        <v>NULL</v>
      </c>
      <c r="H118" s="17" t="str">
        <f>VLOOKUP(B118,tb_cliente!$A$5:$J$200,7,FALSE)</f>
        <v>Petrovale</v>
      </c>
      <c r="I118" s="17" t="str">
        <f>VLOOKUP(B118,tb_cliente!$A$5:$J$200,8,FALSE)</f>
        <v>Recife</v>
      </c>
      <c r="J118" s="17" t="str">
        <f>VLOOKUP(B118,tb_cliente!$A$5:$J$200,9,FALSE)</f>
        <v>PE</v>
      </c>
      <c r="K118" s="17" t="str">
        <f>VLOOKUP(B118,tb_cliente!$A$5:$J$200,10,FALSE)</f>
        <v>52031‑216</v>
      </c>
      <c r="L118" s="13" t="s">
        <v>856</v>
      </c>
      <c r="M118" s="27" t="s">
        <v>1001</v>
      </c>
      <c r="N118" s="25" t="s">
        <v>876</v>
      </c>
      <c r="O118" s="20">
        <v>85.3</v>
      </c>
    </row>
    <row r="119" spans="1:15" x14ac:dyDescent="0.25">
      <c r="A119" s="15">
        <v>118</v>
      </c>
      <c r="B119" s="15">
        <v>118</v>
      </c>
      <c r="C119" s="17" t="str">
        <f>VLOOKUP(B119,tb_cliente!$A$5:$J$200,2,FALSE)</f>
        <v>Fredson Diross Siqueira Silva</v>
      </c>
      <c r="D119" s="17" t="str">
        <f>VLOOKUP(B119,tb_cliente!$A$5:$J$200,3,FALSE)</f>
        <v>10489048770</v>
      </c>
      <c r="E119" s="17" t="str">
        <f>VLOOKUP(B119,tb_cliente!$A$5:$J$200,4,FALSE)</f>
        <v>Rua Italo Bernardes</v>
      </c>
      <c r="F119" s="17">
        <f>VLOOKUP(B119,tb_cliente!$A$5:$J$200,5,FALSE)</f>
        <v>13</v>
      </c>
      <c r="G119" s="17" t="str">
        <f>VLOOKUP(B119,tb_cliente!$A$5:$J$200,6,FALSE)</f>
        <v>NULL</v>
      </c>
      <c r="H119" s="17" t="str">
        <f>VLOOKUP(B119,tb_cliente!$A$5:$J$200,7,FALSE)</f>
        <v>Nossa Senhora do Carmo</v>
      </c>
      <c r="I119" s="17" t="str">
        <f>VLOOKUP(B119,tb_cliente!$A$5:$J$200,8,FALSE)</f>
        <v>Recife</v>
      </c>
      <c r="J119" s="17" t="str">
        <f>VLOOKUP(B119,tb_cliente!$A$5:$J$200,9,FALSE)</f>
        <v>PE</v>
      </c>
      <c r="K119" s="17" t="str">
        <f>VLOOKUP(B119,tb_cliente!$A$5:$J$200,10,FALSE)</f>
        <v>52031‑216</v>
      </c>
      <c r="L119" s="13" t="s">
        <v>856</v>
      </c>
      <c r="M119" s="27" t="s">
        <v>1000</v>
      </c>
      <c r="N119" s="25" t="s">
        <v>876</v>
      </c>
      <c r="O119" s="20">
        <v>73.400000000000006</v>
      </c>
    </row>
    <row r="120" spans="1:15" x14ac:dyDescent="0.25">
      <c r="A120" s="15">
        <v>119</v>
      </c>
      <c r="B120" s="15">
        <v>119</v>
      </c>
      <c r="C120" s="17" t="str">
        <f>VLOOKUP(B120,tb_cliente!$A$5:$J$200,2,FALSE)</f>
        <v>Gabriel do Carmo de Oliveira</v>
      </c>
      <c r="D120" s="17" t="str">
        <f>VLOOKUP(B120,tb_cliente!$A$5:$J$200,3,FALSE)</f>
        <v>10789399703</v>
      </c>
      <c r="E120" s="17" t="str">
        <f>VLOOKUP(B120,tb_cliente!$A$5:$J$200,4,FALSE)</f>
        <v>Rua Humaita</v>
      </c>
      <c r="F120" s="17">
        <f>VLOOKUP(B120,tb_cliente!$A$5:$J$200,5,FALSE)</f>
        <v>951</v>
      </c>
      <c r="G120" s="17" t="str">
        <f>VLOOKUP(B120,tb_cliente!$A$5:$J$200,6,FALSE)</f>
        <v>Riviera Bl 14 Ap 301</v>
      </c>
      <c r="H120" s="17" t="str">
        <f>VLOOKUP(B120,tb_cliente!$A$5:$J$200,7,FALSE)</f>
        <v>Marilandia</v>
      </c>
      <c r="I120" s="17" t="str">
        <f>VLOOKUP(B120,tb_cliente!$A$5:$J$200,8,FALSE)</f>
        <v>Recife</v>
      </c>
      <c r="J120" s="17" t="str">
        <f>VLOOKUP(B120,tb_cliente!$A$5:$J$200,9,FALSE)</f>
        <v>PE</v>
      </c>
      <c r="K120" s="17" t="str">
        <f>VLOOKUP(B120,tb_cliente!$A$5:$J$200,10,FALSE)</f>
        <v>52031‑216</v>
      </c>
      <c r="L120" s="13" t="s">
        <v>856</v>
      </c>
      <c r="M120" s="27" t="s">
        <v>1000</v>
      </c>
      <c r="N120" s="25" t="s">
        <v>876</v>
      </c>
      <c r="O120" s="20">
        <v>73.400000000000006</v>
      </c>
    </row>
    <row r="121" spans="1:15" x14ac:dyDescent="0.25">
      <c r="A121" s="15">
        <v>120</v>
      </c>
      <c r="B121" s="15">
        <v>120</v>
      </c>
      <c r="C121" s="17" t="str">
        <f>VLOOKUP(B121,tb_cliente!$A$5:$J$200,2,FALSE)</f>
        <v>George do Nascimento Santos de Jesus</v>
      </c>
      <c r="D121" s="17" t="str">
        <f>VLOOKUP(B121,tb_cliente!$A$5:$J$200,3,FALSE)</f>
        <v>07207772775</v>
      </c>
      <c r="E121" s="17" t="str">
        <f>VLOOKUP(B121,tb_cliente!$A$5:$J$200,4,FALSE)</f>
        <v xml:space="preserve">Rua Orsina da Fonseca </v>
      </c>
      <c r="F121" s="17" t="str">
        <f>VLOOKUP(B121,tb_cliente!$A$5:$J$200,5,FALSE)</f>
        <v>s/n</v>
      </c>
      <c r="G121" s="17" t="str">
        <f>VLOOKUP(B121,tb_cliente!$A$5:$J$200,6,FALSE)</f>
        <v>Lt 29 Qd 77</v>
      </c>
      <c r="H121" s="17" t="str">
        <f>VLOOKUP(B121,tb_cliente!$A$5:$J$200,7,FALSE)</f>
        <v>Pilar</v>
      </c>
      <c r="I121" s="17" t="str">
        <f>VLOOKUP(B121,tb_cliente!$A$5:$J$200,8,FALSE)</f>
        <v>Recife</v>
      </c>
      <c r="J121" s="17" t="str">
        <f>VLOOKUP(B121,tb_cliente!$A$5:$J$200,9,FALSE)</f>
        <v>PE</v>
      </c>
      <c r="K121" s="17" t="str">
        <f>VLOOKUP(B121,tb_cliente!$A$5:$J$200,10,FALSE)</f>
        <v>50920‑825</v>
      </c>
      <c r="L121" s="13" t="s">
        <v>856</v>
      </c>
      <c r="M121" s="27" t="s">
        <v>998</v>
      </c>
      <c r="N121" s="25" t="s">
        <v>877</v>
      </c>
      <c r="O121" s="20">
        <v>11.9</v>
      </c>
    </row>
    <row r="122" spans="1:15" x14ac:dyDescent="0.25">
      <c r="A122" s="15">
        <v>121</v>
      </c>
      <c r="B122" s="15">
        <v>121</v>
      </c>
      <c r="C122" s="17" t="str">
        <f>VLOOKUP(B122,tb_cliente!$A$5:$J$200,2,FALSE)</f>
        <v>Gerlan dos Reis Silva</v>
      </c>
      <c r="D122" s="17" t="str">
        <f>VLOOKUP(B122,tb_cliente!$A$5:$J$200,3,FALSE)</f>
        <v>09048725780</v>
      </c>
      <c r="E122" s="17" t="str">
        <f>VLOOKUP(B122,tb_cliente!$A$5:$J$200,4,FALSE)</f>
        <v>Rua Manoel Jorge Costa</v>
      </c>
      <c r="F122" s="17">
        <f>VLOOKUP(B122,tb_cliente!$A$5:$J$200,5,FALSE)</f>
        <v>126</v>
      </c>
      <c r="G122" s="17" t="str">
        <f>VLOOKUP(B122,tb_cliente!$A$5:$J$200,6,FALSE)</f>
        <v>NULL</v>
      </c>
      <c r="H122" s="17" t="str">
        <f>VLOOKUP(B122,tb_cliente!$A$5:$J$200,7,FALSE)</f>
        <v>Parque Moderno</v>
      </c>
      <c r="I122" s="17" t="str">
        <f>VLOOKUP(B122,tb_cliente!$A$5:$J$200,8,FALSE)</f>
        <v>Recife</v>
      </c>
      <c r="J122" s="17" t="str">
        <f>VLOOKUP(B122,tb_cliente!$A$5:$J$200,9,FALSE)</f>
        <v>PE</v>
      </c>
      <c r="K122" s="17" t="str">
        <f>VLOOKUP(B122,tb_cliente!$A$5:$J$200,10,FALSE)</f>
        <v>52031‑216</v>
      </c>
      <c r="L122" s="13" t="s">
        <v>856</v>
      </c>
      <c r="M122" s="27" t="s">
        <v>999</v>
      </c>
      <c r="N122" s="25" t="s">
        <v>877</v>
      </c>
      <c r="O122" s="20">
        <v>37.799999999999997</v>
      </c>
    </row>
    <row r="123" spans="1:15" x14ac:dyDescent="0.25">
      <c r="A123" s="15">
        <v>122</v>
      </c>
      <c r="B123" s="15">
        <v>122</v>
      </c>
      <c r="C123" s="17" t="str">
        <f>VLOOKUP(B123,tb_cliente!$A$5:$J$200,2,FALSE)</f>
        <v>Gerlan dos Santos</v>
      </c>
      <c r="D123" s="17" t="str">
        <f>VLOOKUP(B123,tb_cliente!$A$5:$J$200,3,FALSE)</f>
        <v>09238539729</v>
      </c>
      <c r="E123" s="17" t="str">
        <f>VLOOKUP(B123,tb_cliente!$A$5:$J$200,4,FALSE)</f>
        <v>Rua M</v>
      </c>
      <c r="F123" s="17" t="str">
        <f>VLOOKUP(B123,tb_cliente!$A$5:$J$200,5,FALSE)</f>
        <v>s/n</v>
      </c>
      <c r="G123" s="17" t="str">
        <f>VLOOKUP(B123,tb_cliente!$A$5:$J$200,6,FALSE)</f>
        <v>Lt 07 Qd 07</v>
      </c>
      <c r="H123" s="17" t="str">
        <f>VLOOKUP(B123,tb_cliente!$A$5:$J$200,7,FALSE)</f>
        <v>Parque Lafaiete</v>
      </c>
      <c r="I123" s="17" t="str">
        <f>VLOOKUP(B123,tb_cliente!$A$5:$J$200,8,FALSE)</f>
        <v>Recife</v>
      </c>
      <c r="J123" s="17" t="str">
        <f>VLOOKUP(B123,tb_cliente!$A$5:$J$200,9,FALSE)</f>
        <v>PE</v>
      </c>
      <c r="K123" s="17" t="str">
        <f>VLOOKUP(B123,tb_cliente!$A$5:$J$200,10,FALSE)</f>
        <v>52031‑216</v>
      </c>
      <c r="L123" s="13" t="s">
        <v>856</v>
      </c>
      <c r="M123" s="27" t="s">
        <v>999</v>
      </c>
      <c r="N123" s="25" t="s">
        <v>877</v>
      </c>
      <c r="O123" s="20">
        <v>37.799999999999997</v>
      </c>
    </row>
    <row r="124" spans="1:15" x14ac:dyDescent="0.25">
      <c r="A124" s="15">
        <v>123</v>
      </c>
      <c r="B124" s="15">
        <v>123</v>
      </c>
      <c r="C124" s="17" t="str">
        <f>VLOOKUP(B124,tb_cliente!$A$5:$J$200,2,FALSE)</f>
        <v>Gilberto dos Santos Mota</v>
      </c>
      <c r="D124" s="17" t="str">
        <f>VLOOKUP(B124,tb_cliente!$A$5:$J$200,3,FALSE)</f>
        <v>08797926741</v>
      </c>
      <c r="E124" s="17" t="str">
        <f>VLOOKUP(B124,tb_cliente!$A$5:$J$200,4,FALSE)</f>
        <v>Rua Marciano Pinto</v>
      </c>
      <c r="F124" s="17">
        <f>VLOOKUP(B124,tb_cliente!$A$5:$J$200,5,FALSE)</f>
        <v>100</v>
      </c>
      <c r="G124" s="17" t="str">
        <f>VLOOKUP(B124,tb_cliente!$A$5:$J$200,6,FALSE)</f>
        <v>casa 2</v>
      </c>
      <c r="H124" s="17" t="str">
        <f>VLOOKUP(B124,tb_cliente!$A$5:$J$200,7,FALSE)</f>
        <v>Parque Santa Rita</v>
      </c>
      <c r="I124" s="17" t="str">
        <f>VLOOKUP(B124,tb_cliente!$A$5:$J$200,8,FALSE)</f>
        <v>Recife</v>
      </c>
      <c r="J124" s="17" t="str">
        <f>VLOOKUP(B124,tb_cliente!$A$5:$J$200,9,FALSE)</f>
        <v>PE</v>
      </c>
      <c r="K124" s="17" t="str">
        <f>VLOOKUP(B124,tb_cliente!$A$5:$J$200,10,FALSE)</f>
        <v>52031‑216</v>
      </c>
      <c r="L124" s="13" t="s">
        <v>856</v>
      </c>
      <c r="M124" s="27" t="s">
        <v>1004</v>
      </c>
      <c r="N124" s="25" t="s">
        <v>877</v>
      </c>
      <c r="O124" s="20">
        <v>319.60000000000002</v>
      </c>
    </row>
    <row r="125" spans="1:15" x14ac:dyDescent="0.25">
      <c r="A125" s="15">
        <v>124</v>
      </c>
      <c r="B125" s="15">
        <v>124</v>
      </c>
      <c r="C125" s="17" t="str">
        <f>VLOOKUP(B125,tb_cliente!$A$5:$J$200,2,FALSE)</f>
        <v>Guilherme dos Santos Prado</v>
      </c>
      <c r="D125" s="17" t="str">
        <f>VLOOKUP(B125,tb_cliente!$A$5:$J$200,3,FALSE)</f>
        <v>04412808756</v>
      </c>
      <c r="E125" s="17" t="str">
        <f>VLOOKUP(B125,tb_cliente!$A$5:$J$200,4,FALSE)</f>
        <v>Rua Rio Branco</v>
      </c>
      <c r="F125" s="17">
        <f>VLOOKUP(B125,tb_cliente!$A$5:$J$200,5,FALSE)</f>
        <v>227</v>
      </c>
      <c r="G125" s="17" t="str">
        <f>VLOOKUP(B125,tb_cliente!$A$5:$J$200,6,FALSE)</f>
        <v>Casa 2</v>
      </c>
      <c r="H125" s="17" t="str">
        <f>VLOOKUP(B125,tb_cliente!$A$5:$J$200,7,FALSE)</f>
        <v>São Bento</v>
      </c>
      <c r="I125" s="17" t="str">
        <f>VLOOKUP(B125,tb_cliente!$A$5:$J$200,8,FALSE)</f>
        <v>Recife</v>
      </c>
      <c r="J125" s="17" t="str">
        <f>VLOOKUP(B125,tb_cliente!$A$5:$J$200,9,FALSE)</f>
        <v>PE</v>
      </c>
      <c r="K125" s="17" t="str">
        <f>VLOOKUP(B125,tb_cliente!$A$5:$J$200,10,FALSE)</f>
        <v>50810‑065</v>
      </c>
      <c r="L125" s="13" t="s">
        <v>856</v>
      </c>
      <c r="M125" s="27" t="s">
        <v>1005</v>
      </c>
      <c r="N125" s="25" t="s">
        <v>877</v>
      </c>
      <c r="O125" s="20">
        <v>8.9</v>
      </c>
    </row>
    <row r="126" spans="1:15" x14ac:dyDescent="0.25">
      <c r="A126" s="15">
        <v>125</v>
      </c>
      <c r="B126" s="15">
        <v>125</v>
      </c>
      <c r="C126" s="17" t="str">
        <f>VLOOKUP(B126,tb_cliente!$A$5:$J$200,2,FALSE)</f>
        <v>Gustavo dos Santos Rodrigues Novaes Rodrigues</v>
      </c>
      <c r="D126" s="17" t="str">
        <f>VLOOKUP(B126,tb_cliente!$A$5:$J$200,3,FALSE)</f>
        <v>09876652738</v>
      </c>
      <c r="E126" s="17" t="str">
        <f>VLOOKUP(B126,tb_cliente!$A$5:$J$200,4,FALSE)</f>
        <v>Rua Jose Domingues</v>
      </c>
      <c r="F126" s="17">
        <f>VLOOKUP(B126,tb_cliente!$A$5:$J$200,5,FALSE)</f>
        <v>1</v>
      </c>
      <c r="G126" s="17" t="str">
        <f>VLOOKUP(B126,tb_cliente!$A$5:$J$200,6,FALSE)</f>
        <v>Lt 42 Qd 09 Fundos</v>
      </c>
      <c r="H126" s="17" t="str">
        <f>VLOOKUP(B126,tb_cliente!$A$5:$J$200,7,FALSE)</f>
        <v>Paraiso</v>
      </c>
      <c r="I126" s="17" t="str">
        <f>VLOOKUP(B126,tb_cliente!$A$5:$J$200,8,FALSE)</f>
        <v>Recife</v>
      </c>
      <c r="J126" s="17" t="str">
        <f>VLOOKUP(B126,tb_cliente!$A$5:$J$200,9,FALSE)</f>
        <v>PE</v>
      </c>
      <c r="K126" s="17" t="str">
        <f>VLOOKUP(B126,tb_cliente!$A$5:$J$200,10,FALSE)</f>
        <v>52031‑216</v>
      </c>
      <c r="L126" s="13" t="s">
        <v>856</v>
      </c>
      <c r="M126" s="27" t="s">
        <v>1001</v>
      </c>
      <c r="N126" s="25" t="s">
        <v>878</v>
      </c>
      <c r="O126" s="20">
        <v>85.3</v>
      </c>
    </row>
    <row r="127" spans="1:15" x14ac:dyDescent="0.25">
      <c r="A127" s="15">
        <v>126</v>
      </c>
      <c r="B127" s="15">
        <v>126</v>
      </c>
      <c r="C127" s="17" t="str">
        <f>VLOOKUP(B127,tb_cliente!$A$5:$J$200,2,FALSE)</f>
        <v>Gustavo dos Santos Sales</v>
      </c>
      <c r="D127" s="17" t="str">
        <f>VLOOKUP(B127,tb_cliente!$A$5:$J$200,3,FALSE)</f>
        <v>10239958655</v>
      </c>
      <c r="E127" s="17" t="str">
        <f>VLOOKUP(B127,tb_cliente!$A$5:$J$200,4,FALSE)</f>
        <v>Rua Jatoba</v>
      </c>
      <c r="F127" s="17">
        <f>VLOOKUP(B127,tb_cliente!$A$5:$J$200,5,FALSE)</f>
        <v>20</v>
      </c>
      <c r="G127" s="17" t="str">
        <f>VLOOKUP(B127,tb_cliente!$A$5:$J$200,6,FALSE)</f>
        <v>NULL</v>
      </c>
      <c r="H127" s="17" t="str">
        <f>VLOOKUP(B127,tb_cliente!$A$5:$J$200,7,FALSE)</f>
        <v>Novo Horizonte</v>
      </c>
      <c r="I127" s="17" t="str">
        <f>VLOOKUP(B127,tb_cliente!$A$5:$J$200,8,FALSE)</f>
        <v>Recife</v>
      </c>
      <c r="J127" s="17" t="str">
        <f>VLOOKUP(B127,tb_cliente!$A$5:$J$200,9,FALSE)</f>
        <v>PE</v>
      </c>
      <c r="K127" s="17" t="str">
        <f>VLOOKUP(B127,tb_cliente!$A$5:$J$200,10,FALSE)</f>
        <v>52031‑216</v>
      </c>
      <c r="L127" s="13" t="s">
        <v>856</v>
      </c>
      <c r="M127" s="27" t="s">
        <v>1004</v>
      </c>
      <c r="N127" s="25" t="s">
        <v>878</v>
      </c>
      <c r="O127" s="20">
        <v>319.60000000000002</v>
      </c>
    </row>
    <row r="128" spans="1:15" x14ac:dyDescent="0.25">
      <c r="A128" s="15">
        <v>127</v>
      </c>
      <c r="B128" s="15">
        <v>127</v>
      </c>
      <c r="C128" s="17" t="str">
        <f>VLOOKUP(B128,tb_cliente!$A$5:$J$200,2,FALSE)</f>
        <v>Henrique Eduardo Araújo dos Santos</v>
      </c>
      <c r="D128" s="17" t="str">
        <f>VLOOKUP(B128,tb_cliente!$A$5:$J$200,3,FALSE)</f>
        <v>08423192797</v>
      </c>
      <c r="E128" s="17" t="str">
        <f>VLOOKUP(B128,tb_cliente!$A$5:$J$200,4,FALSE)</f>
        <v>Rua Mario Crispim</v>
      </c>
      <c r="F128" s="17">
        <f>VLOOKUP(B128,tb_cliente!$A$5:$J$200,5,FALSE)</f>
        <v>23</v>
      </c>
      <c r="G128" s="17" t="str">
        <f>VLOOKUP(B128,tb_cliente!$A$5:$J$200,6,FALSE)</f>
        <v>Lt 86 Qd</v>
      </c>
      <c r="H128" s="17" t="str">
        <f>VLOOKUP(B128,tb_cliente!$A$5:$J$200,7,FALSE)</f>
        <v>Penha Circular</v>
      </c>
      <c r="I128" s="17" t="str">
        <f>VLOOKUP(B128,tb_cliente!$A$5:$J$200,8,FALSE)</f>
        <v>Recife</v>
      </c>
      <c r="J128" s="17" t="str">
        <f>VLOOKUP(B128,tb_cliente!$A$5:$J$200,9,FALSE)</f>
        <v>PE</v>
      </c>
      <c r="K128" s="17" t="str">
        <f>VLOOKUP(B128,tb_cliente!$A$5:$J$200,10,FALSE)</f>
        <v>52031‑216</v>
      </c>
      <c r="L128" s="13" t="s">
        <v>856</v>
      </c>
      <c r="M128" s="27" t="s">
        <v>998</v>
      </c>
      <c r="N128" s="25" t="s">
        <v>878</v>
      </c>
      <c r="O128" s="20">
        <v>11.9</v>
      </c>
    </row>
    <row r="129" spans="1:15" x14ac:dyDescent="0.25">
      <c r="A129" s="15">
        <v>128</v>
      </c>
      <c r="B129" s="15">
        <v>128</v>
      </c>
      <c r="C129" s="17" t="str">
        <f>VLOOKUP(B129,tb_cliente!$A$5:$J$200,2,FALSE)</f>
        <v>Jailson Fernando Alves de Souza</v>
      </c>
      <c r="D129" s="17" t="str">
        <f>VLOOKUP(B129,tb_cliente!$A$5:$J$200,3,FALSE)</f>
        <v>07146321566</v>
      </c>
      <c r="E129" s="17" t="str">
        <f>VLOOKUP(B129,tb_cliente!$A$5:$J$200,4,FALSE)</f>
        <v>Rua Ozanam</v>
      </c>
      <c r="F129" s="17">
        <f>VLOOKUP(B129,tb_cliente!$A$5:$J$200,5,FALSE)</f>
        <v>2</v>
      </c>
      <c r="G129" s="17" t="str">
        <f>VLOOKUP(B129,tb_cliente!$A$5:$J$200,6,FALSE)</f>
        <v>Lt 03 Qd 02</v>
      </c>
      <c r="H129" s="17" t="str">
        <f>VLOOKUP(B129,tb_cliente!$A$5:$J$200,7,FALSE)</f>
        <v>Pilar</v>
      </c>
      <c r="I129" s="17" t="str">
        <f>VLOOKUP(B129,tb_cliente!$A$5:$J$200,8,FALSE)</f>
        <v>Recife</v>
      </c>
      <c r="J129" s="17" t="str">
        <f>VLOOKUP(B129,tb_cliente!$A$5:$J$200,9,FALSE)</f>
        <v>PE</v>
      </c>
      <c r="K129" s="17" t="str">
        <f>VLOOKUP(B129,tb_cliente!$A$5:$J$200,10,FALSE)</f>
        <v>50920‑825</v>
      </c>
      <c r="L129" s="13" t="s">
        <v>856</v>
      </c>
      <c r="M129" s="27" t="s">
        <v>998</v>
      </c>
      <c r="N129" s="25" t="s">
        <v>878</v>
      </c>
      <c r="O129" s="20">
        <v>11.9</v>
      </c>
    </row>
    <row r="130" spans="1:15" x14ac:dyDescent="0.25">
      <c r="A130" s="15">
        <v>129</v>
      </c>
      <c r="B130" s="15">
        <v>129</v>
      </c>
      <c r="C130" s="17" t="str">
        <f>VLOOKUP(B130,tb_cliente!$A$5:$J$200,2,FALSE)</f>
        <v>Janaina Fernando Sabino Miranda</v>
      </c>
      <c r="D130" s="17" t="str">
        <f>VLOOKUP(B130,tb_cliente!$A$5:$J$200,3,FALSE)</f>
        <v>07443567712</v>
      </c>
      <c r="E130" s="17" t="str">
        <f>VLOOKUP(B130,tb_cliente!$A$5:$J$200,4,FALSE)</f>
        <v>Rua Nova Jerusalem</v>
      </c>
      <c r="F130" s="17">
        <f>VLOOKUP(B130,tb_cliente!$A$5:$J$200,5,FALSE)</f>
        <v>25</v>
      </c>
      <c r="G130" s="17" t="str">
        <f>VLOOKUP(B130,tb_cliente!$A$5:$J$200,6,FALSE)</f>
        <v>Qd 04</v>
      </c>
      <c r="H130" s="17" t="str">
        <f>VLOOKUP(B130,tb_cliente!$A$5:$J$200,7,FALSE)</f>
        <v>Pilar</v>
      </c>
      <c r="I130" s="17" t="str">
        <f>VLOOKUP(B130,tb_cliente!$A$5:$J$200,8,FALSE)</f>
        <v>Recife</v>
      </c>
      <c r="J130" s="17" t="str">
        <f>VLOOKUP(B130,tb_cliente!$A$5:$J$200,9,FALSE)</f>
        <v>PE</v>
      </c>
      <c r="K130" s="17" t="str">
        <f>VLOOKUP(B130,tb_cliente!$A$5:$J$200,10,FALSE)</f>
        <v>50920‑825</v>
      </c>
      <c r="L130" s="13" t="s">
        <v>856</v>
      </c>
      <c r="M130" s="27" t="s">
        <v>1004</v>
      </c>
      <c r="N130" s="25" t="s">
        <v>878</v>
      </c>
      <c r="O130" s="20">
        <v>319.60000000000002</v>
      </c>
    </row>
    <row r="131" spans="1:15" x14ac:dyDescent="0.25">
      <c r="A131" s="15">
        <v>130</v>
      </c>
      <c r="B131" s="15">
        <v>130</v>
      </c>
      <c r="C131" s="17" t="str">
        <f>VLOOKUP(B131,tb_cliente!$A$5:$J$200,2,FALSE)</f>
        <v>Janio Ferreira Mota</v>
      </c>
      <c r="D131" s="17" t="str">
        <f>VLOOKUP(B131,tb_cliente!$A$5:$J$200,3,FALSE)</f>
        <v>07138793726</v>
      </c>
      <c r="E131" s="17" t="str">
        <f>VLOOKUP(B131,tb_cliente!$A$5:$J$200,4,FALSE)</f>
        <v>Rua Padre Antônio Vieira</v>
      </c>
      <c r="F131" s="17">
        <f>VLOOKUP(B131,tb_cliente!$A$5:$J$200,5,FALSE)</f>
        <v>2936</v>
      </c>
      <c r="G131" s="17" t="str">
        <f>VLOOKUP(B131,tb_cliente!$A$5:$J$200,6,FALSE)</f>
        <v>NULL</v>
      </c>
      <c r="H131" s="17" t="str">
        <f>VLOOKUP(B131,tb_cliente!$A$5:$J$200,7,FALSE)</f>
        <v>Pilar</v>
      </c>
      <c r="I131" s="17" t="str">
        <f>VLOOKUP(B131,tb_cliente!$A$5:$J$200,8,FALSE)</f>
        <v>Recife</v>
      </c>
      <c r="J131" s="17" t="str">
        <f>VLOOKUP(B131,tb_cliente!$A$5:$J$200,9,FALSE)</f>
        <v>PE</v>
      </c>
      <c r="K131" s="17" t="str">
        <f>VLOOKUP(B131,tb_cliente!$A$5:$J$200,10,FALSE)</f>
        <v>50920‑825</v>
      </c>
      <c r="L131" s="13" t="s">
        <v>856</v>
      </c>
      <c r="M131" s="27" t="s">
        <v>1005</v>
      </c>
      <c r="N131" s="25" t="s">
        <v>878</v>
      </c>
      <c r="O131" s="20">
        <v>8.9</v>
      </c>
    </row>
    <row r="132" spans="1:15" x14ac:dyDescent="0.25">
      <c r="A132" s="15">
        <v>131</v>
      </c>
      <c r="B132" s="15">
        <v>131</v>
      </c>
      <c r="C132" s="17" t="str">
        <f>VLOOKUP(B132,tb_cliente!$A$5:$J$200,2,FALSE)</f>
        <v>Jeferson Ferreira da Rocha</v>
      </c>
      <c r="D132" s="17" t="str">
        <f>VLOOKUP(B132,tb_cliente!$A$5:$J$200,3,FALSE)</f>
        <v>03986204682</v>
      </c>
      <c r="E132" s="17" t="str">
        <f>VLOOKUP(B132,tb_cliente!$A$5:$J$200,4,FALSE)</f>
        <v>Rua Rosa Oliveira Cardoso</v>
      </c>
      <c r="F132" s="17">
        <f>VLOOKUP(B132,tb_cliente!$A$5:$J$200,5,FALSE)</f>
        <v>192</v>
      </c>
      <c r="G132" s="17" t="str">
        <f>VLOOKUP(B132,tb_cliente!$A$5:$J$200,6,FALSE)</f>
        <v>SBD Magé</v>
      </c>
      <c r="H132" s="17" t="str">
        <f>VLOOKUP(B132,tb_cliente!$A$5:$J$200,7,FALSE)</f>
        <v>São Luis</v>
      </c>
      <c r="I132" s="17" t="str">
        <f>VLOOKUP(B132,tb_cliente!$A$5:$J$200,8,FALSE)</f>
        <v>Recife</v>
      </c>
      <c r="J132" s="17" t="str">
        <f>VLOOKUP(B132,tb_cliente!$A$5:$J$200,9,FALSE)</f>
        <v>PE</v>
      </c>
      <c r="K132" s="17" t="str">
        <f>VLOOKUP(B132,tb_cliente!$A$5:$J$200,10,FALSE)</f>
        <v>50810‑065</v>
      </c>
      <c r="L132" s="13" t="s">
        <v>856</v>
      </c>
      <c r="M132" s="27" t="s">
        <v>999</v>
      </c>
      <c r="N132" s="25" t="s">
        <v>878</v>
      </c>
      <c r="O132" s="20">
        <v>37.799999999999997</v>
      </c>
    </row>
    <row r="133" spans="1:15" x14ac:dyDescent="0.25">
      <c r="A133" s="15">
        <v>132</v>
      </c>
      <c r="B133" s="15">
        <v>132</v>
      </c>
      <c r="C133" s="17" t="str">
        <f>VLOOKUP(B133,tb_cliente!$A$5:$J$200,2,FALSE)</f>
        <v>Jefferson Ferreira da Silva Mota</v>
      </c>
      <c r="D133" s="17" t="str">
        <f>VLOOKUP(B133,tb_cliente!$A$5:$J$200,3,FALSE)</f>
        <v>09174604780</v>
      </c>
      <c r="E133" s="17" t="str">
        <f>VLOOKUP(B133,tb_cliente!$A$5:$J$200,4,FALSE)</f>
        <v>Rua Maina</v>
      </c>
      <c r="F133" s="17" t="str">
        <f>VLOOKUP(B133,tb_cliente!$A$5:$J$200,5,FALSE)</f>
        <v>s/n</v>
      </c>
      <c r="G133" s="17" t="str">
        <f>VLOOKUP(B133,tb_cliente!$A$5:$J$200,6,FALSE)</f>
        <v>Lt 07 Qd 06</v>
      </c>
      <c r="H133" s="17" t="str">
        <f>VLOOKUP(B133,tb_cliente!$A$5:$J$200,7,FALSE)</f>
        <v>Parque Marilandia</v>
      </c>
      <c r="I133" s="17" t="str">
        <f>VLOOKUP(B133,tb_cliente!$A$5:$J$200,8,FALSE)</f>
        <v>Recife</v>
      </c>
      <c r="J133" s="17" t="str">
        <f>VLOOKUP(B133,tb_cliente!$A$5:$J$200,9,FALSE)</f>
        <v>PE</v>
      </c>
      <c r="K133" s="17" t="str">
        <f>VLOOKUP(B133,tb_cliente!$A$5:$J$200,10,FALSE)</f>
        <v>52031‑216</v>
      </c>
      <c r="L133" s="13" t="s">
        <v>856</v>
      </c>
      <c r="M133" s="27" t="s">
        <v>1005</v>
      </c>
      <c r="N133" s="25" t="s">
        <v>878</v>
      </c>
      <c r="O133" s="20">
        <v>8.9</v>
      </c>
    </row>
    <row r="134" spans="1:15" x14ac:dyDescent="0.25">
      <c r="A134" s="15">
        <v>133</v>
      </c>
      <c r="B134" s="15">
        <v>133</v>
      </c>
      <c r="C134" s="17" t="str">
        <f>VLOOKUP(B134,tb_cliente!$A$5:$J$200,2,FALSE)</f>
        <v>Jeronimo Ferreira dos Santos Mota</v>
      </c>
      <c r="D134" s="17" t="str">
        <f>VLOOKUP(B134,tb_cliente!$A$5:$J$200,3,FALSE)</f>
        <v>10204807789</v>
      </c>
      <c r="E134" s="17" t="str">
        <f>VLOOKUP(B134,tb_cliente!$A$5:$J$200,4,FALSE)</f>
        <v>Rua Jequitiba</v>
      </c>
      <c r="F134" s="17" t="str">
        <f>VLOOKUP(B134,tb_cliente!$A$5:$J$200,5,FALSE)</f>
        <v>NULL</v>
      </c>
      <c r="G134" s="17" t="str">
        <f>VLOOKUP(B134,tb_cliente!$A$5:$J$200,6,FALSE)</f>
        <v>Lt 18 A Qd F</v>
      </c>
      <c r="H134" s="17" t="str">
        <f>VLOOKUP(B134,tb_cliente!$A$5:$J$200,7,FALSE)</f>
        <v>Novo Igarapé</v>
      </c>
      <c r="I134" s="17" t="str">
        <f>VLOOKUP(B134,tb_cliente!$A$5:$J$200,8,FALSE)</f>
        <v>Recife</v>
      </c>
      <c r="J134" s="17" t="str">
        <f>VLOOKUP(B134,tb_cliente!$A$5:$J$200,9,FALSE)</f>
        <v>PE</v>
      </c>
      <c r="K134" s="17" t="str">
        <f>VLOOKUP(B134,tb_cliente!$A$5:$J$200,10,FALSE)</f>
        <v>52031‑216</v>
      </c>
      <c r="L134" s="13" t="s">
        <v>856</v>
      </c>
      <c r="M134" s="27" t="s">
        <v>998</v>
      </c>
      <c r="N134" s="25" t="s">
        <v>878</v>
      </c>
      <c r="O134" s="20">
        <v>11.9</v>
      </c>
    </row>
    <row r="135" spans="1:15" x14ac:dyDescent="0.25">
      <c r="A135" s="15">
        <v>134</v>
      </c>
      <c r="B135" s="15">
        <v>134</v>
      </c>
      <c r="C135" s="17" t="str">
        <f>VLOOKUP(B135,tb_cliente!$A$5:$J$200,2,FALSE)</f>
        <v>Jessica Ferreira dos Santos</v>
      </c>
      <c r="D135" s="17" t="str">
        <f>VLOOKUP(B135,tb_cliente!$A$5:$J$200,3,FALSE)</f>
        <v>08695429703</v>
      </c>
      <c r="E135" s="17" t="str">
        <f>VLOOKUP(B135,tb_cliente!$A$5:$J$200,4,FALSE)</f>
        <v xml:space="preserve">Rua Margarida Bueno </v>
      </c>
      <c r="F135" s="17" t="str">
        <f>VLOOKUP(B135,tb_cliente!$A$5:$J$200,5,FALSE)</f>
        <v>s/n</v>
      </c>
      <c r="G135" s="17" t="str">
        <f>VLOOKUP(B135,tb_cliente!$A$5:$J$200,6,FALSE)</f>
        <v>Lt 4 Qd 200</v>
      </c>
      <c r="H135" s="17" t="str">
        <f>VLOOKUP(B135,tb_cliente!$A$5:$J$200,7,FALSE)</f>
        <v>Parque Tiete</v>
      </c>
      <c r="I135" s="17" t="str">
        <f>VLOOKUP(B135,tb_cliente!$A$5:$J$200,8,FALSE)</f>
        <v>Recife</v>
      </c>
      <c r="J135" s="17" t="str">
        <f>VLOOKUP(B135,tb_cliente!$A$5:$J$200,9,FALSE)</f>
        <v>PE</v>
      </c>
      <c r="K135" s="17" t="str">
        <f>VLOOKUP(B135,tb_cliente!$A$5:$J$200,10,FALSE)</f>
        <v>52031‑216</v>
      </c>
      <c r="L135" s="13" t="s">
        <v>856</v>
      </c>
      <c r="M135" s="27" t="s">
        <v>1003</v>
      </c>
      <c r="N135" s="25" t="s">
        <v>878</v>
      </c>
      <c r="O135" s="20">
        <v>196.5</v>
      </c>
    </row>
    <row r="136" spans="1:15" x14ac:dyDescent="0.25">
      <c r="A136" s="15">
        <v>135</v>
      </c>
      <c r="B136" s="15">
        <v>135</v>
      </c>
      <c r="C136" s="17" t="str">
        <f>VLOOKUP(B136,tb_cliente!$A$5:$J$200,2,FALSE)</f>
        <v>Jessica Ferreira Mota Filho</v>
      </c>
      <c r="D136" s="17" t="str">
        <f>VLOOKUP(B136,tb_cliente!$A$5:$J$200,3,FALSE)</f>
        <v>05303136700</v>
      </c>
      <c r="E136" s="17" t="str">
        <f>VLOOKUP(B136,tb_cliente!$A$5:$J$200,4,FALSE)</f>
        <v>Rua Projetada</v>
      </c>
      <c r="F136" s="17" t="str">
        <f>VLOOKUP(B136,tb_cliente!$A$5:$J$200,5,FALSE)</f>
        <v>s/n</v>
      </c>
      <c r="G136" s="17" t="str">
        <f>VLOOKUP(B136,tb_cliente!$A$5:$J$200,6,FALSE)</f>
        <v>casa 02</v>
      </c>
      <c r="H136" s="17" t="str">
        <f>VLOOKUP(B136,tb_cliente!$A$5:$J$200,7,FALSE)</f>
        <v>Santa Ines II</v>
      </c>
      <c r="I136" s="17" t="str">
        <f>VLOOKUP(B136,tb_cliente!$A$5:$J$200,8,FALSE)</f>
        <v>Recife</v>
      </c>
      <c r="J136" s="17" t="str">
        <f>VLOOKUP(B136,tb_cliente!$A$5:$J$200,9,FALSE)</f>
        <v>PE</v>
      </c>
      <c r="K136" s="17" t="str">
        <f>VLOOKUP(B136,tb_cliente!$A$5:$J$200,10,FALSE)</f>
        <v>50920‑825</v>
      </c>
      <c r="L136" s="13" t="s">
        <v>856</v>
      </c>
      <c r="M136" s="27" t="s">
        <v>1001</v>
      </c>
      <c r="N136" s="25" t="s">
        <v>879</v>
      </c>
      <c r="O136" s="20">
        <v>85.3</v>
      </c>
    </row>
    <row r="137" spans="1:15" x14ac:dyDescent="0.25">
      <c r="A137" s="15">
        <v>136</v>
      </c>
      <c r="B137" s="15">
        <v>136</v>
      </c>
      <c r="C137" s="17" t="str">
        <f>VLOOKUP(B137,tb_cliente!$A$5:$J$200,2,FALSE)</f>
        <v>João Ferreira Mamud</v>
      </c>
      <c r="D137" s="17" t="str">
        <f>VLOOKUP(B137,tb_cliente!$A$5:$J$200,3,FALSE)</f>
        <v>07121702784</v>
      </c>
      <c r="E137" s="17" t="str">
        <f>VLOOKUP(B137,tb_cliente!$A$5:$J$200,4,FALSE)</f>
        <v>Rua Padre Cicero</v>
      </c>
      <c r="F137" s="17">
        <f>VLOOKUP(B137,tb_cliente!$A$5:$J$200,5,FALSE)</f>
        <v>19</v>
      </c>
      <c r="G137" s="17" t="str">
        <f>VLOOKUP(B137,tb_cliente!$A$5:$J$200,6,FALSE)</f>
        <v>NULL</v>
      </c>
      <c r="H137" s="17" t="str">
        <f>VLOOKUP(B137,tb_cliente!$A$5:$J$200,7,FALSE)</f>
        <v>Pilar</v>
      </c>
      <c r="I137" s="17" t="str">
        <f>VLOOKUP(B137,tb_cliente!$A$5:$J$200,8,FALSE)</f>
        <v>Recife</v>
      </c>
      <c r="J137" s="17" t="str">
        <f>VLOOKUP(B137,tb_cliente!$A$5:$J$200,9,FALSE)</f>
        <v>PE</v>
      </c>
      <c r="K137" s="17" t="str">
        <f>VLOOKUP(B137,tb_cliente!$A$5:$J$200,10,FALSE)</f>
        <v>50920‑825</v>
      </c>
      <c r="L137" s="13" t="s">
        <v>856</v>
      </c>
      <c r="M137" s="27" t="s">
        <v>997</v>
      </c>
      <c r="N137" s="25" t="s">
        <v>879</v>
      </c>
      <c r="O137" s="20">
        <v>35.6</v>
      </c>
    </row>
    <row r="138" spans="1:15" x14ac:dyDescent="0.25">
      <c r="A138" s="15">
        <v>137</v>
      </c>
      <c r="B138" s="15">
        <v>137</v>
      </c>
      <c r="C138" s="17" t="str">
        <f>VLOOKUP(B138,tb_cliente!$A$5:$J$200,2,FALSE)</f>
        <v>Joel Francisco de Macedo</v>
      </c>
      <c r="D138" s="17" t="str">
        <f>VLOOKUP(B138,tb_cliente!$A$5:$J$200,3,FALSE)</f>
        <v>10742008658</v>
      </c>
      <c r="E138" s="17" t="str">
        <f>VLOOKUP(B138,tb_cliente!$A$5:$J$200,4,FALSE)</f>
        <v>Rua Ibitituruna</v>
      </c>
      <c r="F138" s="17">
        <f>VLOOKUP(B138,tb_cliente!$A$5:$J$200,5,FALSE)</f>
        <v>95</v>
      </c>
      <c r="G138" s="17" t="str">
        <f>VLOOKUP(B138,tb_cliente!$A$5:$J$200,6,FALSE)</f>
        <v>NULL</v>
      </c>
      <c r="H138" s="17" t="str">
        <f>VLOOKUP(B138,tb_cliente!$A$5:$J$200,7,FALSE)</f>
        <v>Matinha</v>
      </c>
      <c r="I138" s="17" t="str">
        <f>VLOOKUP(B138,tb_cliente!$A$5:$J$200,8,FALSE)</f>
        <v>Recife</v>
      </c>
      <c r="J138" s="17" t="str">
        <f>VLOOKUP(B138,tb_cliente!$A$5:$J$200,9,FALSE)</f>
        <v>PE</v>
      </c>
      <c r="K138" s="17" t="str">
        <f>VLOOKUP(B138,tb_cliente!$A$5:$J$200,10,FALSE)</f>
        <v>52031‑216</v>
      </c>
      <c r="L138" s="13" t="s">
        <v>856</v>
      </c>
      <c r="M138" s="27" t="s">
        <v>1003</v>
      </c>
      <c r="N138" s="25" t="s">
        <v>879</v>
      </c>
      <c r="O138" s="20">
        <v>196.5</v>
      </c>
    </row>
    <row r="139" spans="1:15" x14ac:dyDescent="0.25">
      <c r="A139" s="15">
        <v>138</v>
      </c>
      <c r="B139" s="15">
        <v>138</v>
      </c>
      <c r="C139" s="17" t="str">
        <f>VLOOKUP(B139,tb_cliente!$A$5:$J$200,2,FALSE)</f>
        <v>Jonas Francisco Mota dos Santos</v>
      </c>
      <c r="D139" s="17" t="str">
        <f>VLOOKUP(B139,tb_cliente!$A$5:$J$200,3,FALSE)</f>
        <v>09385161756</v>
      </c>
      <c r="E139" s="17" t="str">
        <f>VLOOKUP(B139,tb_cliente!$A$5:$J$200,4,FALSE)</f>
        <v>Rua Liz Alves de Castro</v>
      </c>
      <c r="F139" s="17" t="str">
        <f>VLOOKUP(B139,tb_cliente!$A$5:$J$200,5,FALSE)</f>
        <v>s/n</v>
      </c>
      <c r="G139" s="17" t="str">
        <f>VLOOKUP(B139,tb_cliente!$A$5:$J$200,6,FALSE)</f>
        <v>SB Lt 20 Qd 03</v>
      </c>
      <c r="H139" s="17" t="str">
        <f>VLOOKUP(B139,tb_cliente!$A$5:$J$200,7,FALSE)</f>
        <v>Parque Imperio</v>
      </c>
      <c r="I139" s="17" t="str">
        <f>VLOOKUP(B139,tb_cliente!$A$5:$J$200,8,FALSE)</f>
        <v>Recife</v>
      </c>
      <c r="J139" s="17" t="str">
        <f>VLOOKUP(B139,tb_cliente!$A$5:$J$200,9,FALSE)</f>
        <v>PE</v>
      </c>
      <c r="K139" s="17" t="str">
        <f>VLOOKUP(B139,tb_cliente!$A$5:$J$200,10,FALSE)</f>
        <v>52031‑216</v>
      </c>
      <c r="L139" s="13" t="s">
        <v>856</v>
      </c>
      <c r="M139" s="27" t="s">
        <v>999</v>
      </c>
      <c r="N139" s="25" t="s">
        <v>879</v>
      </c>
      <c r="O139" s="20">
        <v>37.799999999999997</v>
      </c>
    </row>
    <row r="140" spans="1:15" x14ac:dyDescent="0.25">
      <c r="A140" s="15">
        <v>139</v>
      </c>
      <c r="B140" s="15">
        <v>139</v>
      </c>
      <c r="C140" s="17" t="str">
        <f>VLOOKUP(B140,tb_cliente!$A$5:$J$200,2,FALSE)</f>
        <v>Jonathan Francisco Gouvea Pinto</v>
      </c>
      <c r="D140" s="17" t="str">
        <f>VLOOKUP(B140,tb_cliente!$A$5:$J$200,3,FALSE)</f>
        <v>07682064604</v>
      </c>
      <c r="E140" s="17" t="str">
        <f>VLOOKUP(B140,tb_cliente!$A$5:$J$200,4,FALSE)</f>
        <v>Rua Netuno</v>
      </c>
      <c r="F140" s="17">
        <f>VLOOKUP(B140,tb_cliente!$A$5:$J$200,5,FALSE)</f>
        <v>140</v>
      </c>
      <c r="G140" s="17" t="str">
        <f>VLOOKUP(B140,tb_cliente!$A$5:$J$200,6,FALSE)</f>
        <v>NULL</v>
      </c>
      <c r="H140" s="17" t="str">
        <f>VLOOKUP(B140,tb_cliente!$A$5:$J$200,7,FALSE)</f>
        <v>Pilar</v>
      </c>
      <c r="I140" s="17" t="str">
        <f>VLOOKUP(B140,tb_cliente!$A$5:$J$200,8,FALSE)</f>
        <v>Recife</v>
      </c>
      <c r="J140" s="17" t="str">
        <f>VLOOKUP(B140,tb_cliente!$A$5:$J$200,9,FALSE)</f>
        <v>PE</v>
      </c>
      <c r="K140" s="17" t="str">
        <f>VLOOKUP(B140,tb_cliente!$A$5:$J$200,10,FALSE)</f>
        <v>52031‑216</v>
      </c>
      <c r="L140" s="13" t="s">
        <v>856</v>
      </c>
      <c r="M140" s="27" t="s">
        <v>1000</v>
      </c>
      <c r="N140" s="25" t="s">
        <v>879</v>
      </c>
      <c r="O140" s="20">
        <v>73.400000000000006</v>
      </c>
    </row>
    <row r="141" spans="1:15" x14ac:dyDescent="0.25">
      <c r="A141" s="15">
        <v>140</v>
      </c>
      <c r="B141" s="15">
        <v>140</v>
      </c>
      <c r="C141" s="17" t="str">
        <f>VLOOKUP(B141,tb_cliente!$A$5:$J$200,2,FALSE)</f>
        <v>Jorge Galbim Soares</v>
      </c>
      <c r="D141" s="17" t="str">
        <f>VLOOKUP(B141,tb_cliente!$A$5:$J$200,3,FALSE)</f>
        <v>10457693684</v>
      </c>
      <c r="E141" s="17" t="str">
        <f>VLOOKUP(B141,tb_cliente!$A$5:$J$200,4,FALSE)</f>
        <v>Rua Italo Bernardes</v>
      </c>
      <c r="F141" s="17">
        <f>VLOOKUP(B141,tb_cliente!$A$5:$J$200,5,FALSE)</f>
        <v>494</v>
      </c>
      <c r="G141" s="17" t="str">
        <f>VLOOKUP(B141,tb_cliente!$A$5:$J$200,6,FALSE)</f>
        <v>cs 06</v>
      </c>
      <c r="H141" s="17" t="str">
        <f>VLOOKUP(B141,tb_cliente!$A$5:$J$200,7,FALSE)</f>
        <v>Nossa Senhora do Carmo</v>
      </c>
      <c r="I141" s="17" t="str">
        <f>VLOOKUP(B141,tb_cliente!$A$5:$J$200,8,FALSE)</f>
        <v>Recife</v>
      </c>
      <c r="J141" s="17" t="str">
        <f>VLOOKUP(B141,tb_cliente!$A$5:$J$200,9,FALSE)</f>
        <v>PE</v>
      </c>
      <c r="K141" s="17" t="str">
        <f>VLOOKUP(B141,tb_cliente!$A$5:$J$200,10,FALSE)</f>
        <v>52031‑216</v>
      </c>
      <c r="L141" s="13" t="s">
        <v>856</v>
      </c>
      <c r="M141" s="27" t="s">
        <v>1005</v>
      </c>
      <c r="N141" s="25" t="s">
        <v>879</v>
      </c>
      <c r="O141" s="20">
        <v>8.9</v>
      </c>
    </row>
    <row r="142" spans="1:15" x14ac:dyDescent="0.25">
      <c r="A142" s="15">
        <v>141</v>
      </c>
      <c r="B142" s="15">
        <v>141</v>
      </c>
      <c r="C142" s="17" t="str">
        <f>VLOOKUP(B142,tb_cliente!$A$5:$J$200,2,FALSE)</f>
        <v>José Gonzaga Balbino</v>
      </c>
      <c r="D142" s="17" t="str">
        <f>VLOOKUP(B142,tb_cliente!$A$5:$J$200,3,FALSE)</f>
        <v>07045032763</v>
      </c>
      <c r="E142" s="17" t="str">
        <f>VLOOKUP(B142,tb_cliente!$A$5:$J$200,4,FALSE)</f>
        <v>Rua Pajeu</v>
      </c>
      <c r="F142" s="17">
        <f>VLOOKUP(B142,tb_cliente!$A$5:$J$200,5,FALSE)</f>
        <v>6</v>
      </c>
      <c r="G142" s="17" t="str">
        <f>VLOOKUP(B142,tb_cliente!$A$5:$J$200,6,FALSE)</f>
        <v>Lt 05</v>
      </c>
      <c r="H142" s="17" t="str">
        <f>VLOOKUP(B142,tb_cliente!$A$5:$J$200,7,FALSE)</f>
        <v xml:space="preserve">Pilar </v>
      </c>
      <c r="I142" s="17" t="str">
        <f>VLOOKUP(B142,tb_cliente!$A$5:$J$200,8,FALSE)</f>
        <v>Recife</v>
      </c>
      <c r="J142" s="17" t="str">
        <f>VLOOKUP(B142,tb_cliente!$A$5:$J$200,9,FALSE)</f>
        <v>PE</v>
      </c>
      <c r="K142" s="17" t="str">
        <f>VLOOKUP(B142,tb_cliente!$A$5:$J$200,10,FALSE)</f>
        <v>50920‑825</v>
      </c>
      <c r="L142" s="13" t="s">
        <v>856</v>
      </c>
      <c r="M142" s="27" t="s">
        <v>1002</v>
      </c>
      <c r="N142" s="25" t="s">
        <v>879</v>
      </c>
      <c r="O142" s="20">
        <v>123.1</v>
      </c>
    </row>
    <row r="143" spans="1:15" x14ac:dyDescent="0.25">
      <c r="A143" s="15">
        <v>142</v>
      </c>
      <c r="B143" s="15">
        <v>142</v>
      </c>
      <c r="C143" s="17" t="str">
        <f>VLOOKUP(B143,tb_cliente!$A$5:$J$200,2,FALSE)</f>
        <v>Joselito Hebert Zacaron Gomes</v>
      </c>
      <c r="D143" s="17" t="str">
        <f>VLOOKUP(B143,tb_cliente!$A$5:$J$200,3,FALSE)</f>
        <v>05437270811</v>
      </c>
      <c r="E143" s="17" t="str">
        <f>VLOOKUP(B143,tb_cliente!$A$5:$J$200,4,FALSE)</f>
        <v xml:space="preserve">Rua Presidente Roosevelt </v>
      </c>
      <c r="F143" s="17">
        <f>VLOOKUP(B143,tb_cliente!$A$5:$J$200,5,FALSE)</f>
        <v>559</v>
      </c>
      <c r="G143" s="17" t="str">
        <f>VLOOKUP(B143,tb_cliente!$A$5:$J$200,6,FALSE)</f>
        <v>NULL</v>
      </c>
      <c r="H143" s="17" t="str">
        <f>VLOOKUP(B143,tb_cliente!$A$5:$J$200,7,FALSE)</f>
        <v>Santa Cruz da Serra</v>
      </c>
      <c r="I143" s="17" t="str">
        <f>VLOOKUP(B143,tb_cliente!$A$5:$J$200,8,FALSE)</f>
        <v>Recife</v>
      </c>
      <c r="J143" s="17" t="str">
        <f>VLOOKUP(B143,tb_cliente!$A$5:$J$200,9,FALSE)</f>
        <v>PE</v>
      </c>
      <c r="K143" s="17" t="str">
        <f>VLOOKUP(B143,tb_cliente!$A$5:$J$200,10,FALSE)</f>
        <v>50920‑825</v>
      </c>
      <c r="L143" s="13" t="s">
        <v>856</v>
      </c>
      <c r="M143" s="27" t="s">
        <v>1005</v>
      </c>
      <c r="N143" s="25" t="s">
        <v>879</v>
      </c>
      <c r="O143" s="20">
        <v>8.9</v>
      </c>
    </row>
    <row r="144" spans="1:15" x14ac:dyDescent="0.25">
      <c r="A144" s="15">
        <v>143</v>
      </c>
      <c r="B144" s="15">
        <v>143</v>
      </c>
      <c r="C144" s="17" t="str">
        <f>VLOOKUP(B144,tb_cliente!$A$5:$J$200,2,FALSE)</f>
        <v>Josimar Henrique Alves Leite</v>
      </c>
      <c r="D144" s="17" t="str">
        <f>VLOOKUP(B144,tb_cliente!$A$5:$J$200,3,FALSE)</f>
        <v>09616937759</v>
      </c>
      <c r="E144" s="17" t="str">
        <f>VLOOKUP(B144,tb_cliente!$A$5:$J$200,4,FALSE)</f>
        <v>Rua Jupiter</v>
      </c>
      <c r="F144" s="17" t="str">
        <f>VLOOKUP(B144,tb_cliente!$A$5:$J$200,5,FALSE)</f>
        <v>s/n</v>
      </c>
      <c r="G144" s="17" t="str">
        <f>VLOOKUP(B144,tb_cliente!$A$5:$J$200,6,FALSE)</f>
        <v>Lt 10 Qd 162</v>
      </c>
      <c r="H144" s="17" t="str">
        <f>VLOOKUP(B144,tb_cliente!$A$5:$J$200,7,FALSE)</f>
        <v>Parque das Acacias</v>
      </c>
      <c r="I144" s="17" t="str">
        <f>VLOOKUP(B144,tb_cliente!$A$5:$J$200,8,FALSE)</f>
        <v>Recife</v>
      </c>
      <c r="J144" s="17" t="str">
        <f>VLOOKUP(B144,tb_cliente!$A$5:$J$200,9,FALSE)</f>
        <v>PE</v>
      </c>
      <c r="K144" s="17" t="str">
        <f>VLOOKUP(B144,tb_cliente!$A$5:$J$200,10,FALSE)</f>
        <v>52031‑216</v>
      </c>
      <c r="L144" s="13" t="s">
        <v>856</v>
      </c>
      <c r="M144" s="27" t="s">
        <v>1003</v>
      </c>
      <c r="N144" s="25" t="s">
        <v>880</v>
      </c>
      <c r="O144" s="20">
        <v>196.5</v>
      </c>
    </row>
    <row r="145" spans="1:15" x14ac:dyDescent="0.25">
      <c r="A145" s="15">
        <v>144</v>
      </c>
      <c r="B145" s="15">
        <v>144</v>
      </c>
      <c r="C145" s="17" t="str">
        <f>VLOOKUP(B145,tb_cliente!$A$5:$J$200,2,FALSE)</f>
        <v>Juliana Henrique Galdino</v>
      </c>
      <c r="D145" s="17" t="str">
        <f>VLOOKUP(B145,tb_cliente!$A$5:$J$200,3,FALSE)</f>
        <v>04471825702</v>
      </c>
      <c r="E145" s="17" t="str">
        <f>VLOOKUP(B145,tb_cliente!$A$5:$J$200,4,FALSE)</f>
        <v>Rua Regina Celia</v>
      </c>
      <c r="F145" s="17">
        <f>VLOOKUP(B145,tb_cliente!$A$5:$J$200,5,FALSE)</f>
        <v>37</v>
      </c>
      <c r="G145" s="17" t="str">
        <f>VLOOKUP(B145,tb_cliente!$A$5:$J$200,6,FALSE)</f>
        <v>L13 Q14 C2</v>
      </c>
      <c r="H145" s="17" t="str">
        <f>VLOOKUP(B145,tb_cliente!$A$5:$J$200,7,FALSE)</f>
        <v>Santo Antonio da Prata</v>
      </c>
      <c r="I145" s="17" t="str">
        <f>VLOOKUP(B145,tb_cliente!$A$5:$J$200,8,FALSE)</f>
        <v>Recife</v>
      </c>
      <c r="J145" s="17" t="str">
        <f>VLOOKUP(B145,tb_cliente!$A$5:$J$200,9,FALSE)</f>
        <v>PE</v>
      </c>
      <c r="K145" s="17" t="str">
        <f>VLOOKUP(B145,tb_cliente!$A$5:$J$200,10,FALSE)</f>
        <v>50810‑065</v>
      </c>
      <c r="L145" s="13" t="s">
        <v>856</v>
      </c>
      <c r="M145" s="27" t="s">
        <v>1000</v>
      </c>
      <c r="N145" s="25" t="s">
        <v>880</v>
      </c>
      <c r="O145" s="20">
        <v>73.400000000000006</v>
      </c>
    </row>
    <row r="146" spans="1:15" x14ac:dyDescent="0.25">
      <c r="A146" s="15">
        <v>145</v>
      </c>
      <c r="B146" s="15">
        <v>145</v>
      </c>
      <c r="C146" s="17" t="str">
        <f>VLOOKUP(B146,tb_cliente!$A$5:$J$200,2,FALSE)</f>
        <v>Juliano Henrique Gregorio</v>
      </c>
      <c r="D146" s="17" t="str">
        <f>VLOOKUP(B146,tb_cliente!$A$5:$J$200,3,FALSE)</f>
        <v>10733995720</v>
      </c>
      <c r="E146" s="17" t="str">
        <f>VLOOKUP(B146,tb_cliente!$A$5:$J$200,4,FALSE)</f>
        <v>Rua Ibutia</v>
      </c>
      <c r="F146" s="17" t="str">
        <f>VLOOKUP(B146,tb_cliente!$A$5:$J$200,5,FALSE)</f>
        <v>s/n</v>
      </c>
      <c r="G146" s="17" t="str">
        <f>VLOOKUP(B146,tb_cliente!$A$5:$J$200,6,FALSE)</f>
        <v>ca 1 Lt 16 Qd 5</v>
      </c>
      <c r="H146" s="17" t="str">
        <f>VLOOKUP(B146,tb_cliente!$A$5:$J$200,7,FALSE)</f>
        <v>Mauá</v>
      </c>
      <c r="I146" s="17" t="str">
        <f>VLOOKUP(B146,tb_cliente!$A$5:$J$200,8,FALSE)</f>
        <v>Recife</v>
      </c>
      <c r="J146" s="17" t="str">
        <f>VLOOKUP(B146,tb_cliente!$A$5:$J$200,9,FALSE)</f>
        <v>PE</v>
      </c>
      <c r="K146" s="17" t="str">
        <f>VLOOKUP(B146,tb_cliente!$A$5:$J$200,10,FALSE)</f>
        <v>52031‑216</v>
      </c>
      <c r="L146" s="13" t="s">
        <v>856</v>
      </c>
      <c r="M146" s="27" t="s">
        <v>999</v>
      </c>
      <c r="N146" s="25" t="s">
        <v>880</v>
      </c>
      <c r="O146" s="20">
        <v>37.799999999999997</v>
      </c>
    </row>
    <row r="147" spans="1:15" x14ac:dyDescent="0.25">
      <c r="A147" s="15">
        <v>146</v>
      </c>
      <c r="B147" s="15">
        <v>146</v>
      </c>
      <c r="C147" s="17" t="str">
        <f>VLOOKUP(B147,tb_cliente!$A$5:$J$200,2,FALSE)</f>
        <v>Julio Henrique Lima dos Santos</v>
      </c>
      <c r="D147" s="17" t="str">
        <f>VLOOKUP(B147,tb_cliente!$A$5:$J$200,3,FALSE)</f>
        <v>05674227663</v>
      </c>
      <c r="E147" s="17" t="str">
        <f>VLOOKUP(B147,tb_cliente!$A$5:$J$200,4,FALSE)</f>
        <v>Rua Pirajá</v>
      </c>
      <c r="F147" s="17" t="str">
        <f>VLOOKUP(B147,tb_cliente!$A$5:$J$200,5,FALSE)</f>
        <v>s/n</v>
      </c>
      <c r="G147" s="17" t="str">
        <f>VLOOKUP(B147,tb_cliente!$A$5:$J$200,6,FALSE)</f>
        <v>Lt 27 Qd 18</v>
      </c>
      <c r="H147" s="17" t="str">
        <f>VLOOKUP(B147,tb_cliente!$A$5:$J$200,7,FALSE)</f>
        <v>Samambaia</v>
      </c>
      <c r="I147" s="17" t="str">
        <f>VLOOKUP(B147,tb_cliente!$A$5:$J$200,8,FALSE)</f>
        <v>Recife</v>
      </c>
      <c r="J147" s="17" t="str">
        <f>VLOOKUP(B147,tb_cliente!$A$5:$J$200,9,FALSE)</f>
        <v>PE</v>
      </c>
      <c r="K147" s="17" t="str">
        <f>VLOOKUP(B147,tb_cliente!$A$5:$J$200,10,FALSE)</f>
        <v>50920‑825</v>
      </c>
      <c r="L147" s="13" t="s">
        <v>856</v>
      </c>
      <c r="M147" s="27" t="s">
        <v>1003</v>
      </c>
      <c r="N147" s="25" t="s">
        <v>880</v>
      </c>
      <c r="O147" s="20">
        <v>196.5</v>
      </c>
    </row>
    <row r="148" spans="1:15" x14ac:dyDescent="0.25">
      <c r="A148" s="15">
        <v>147</v>
      </c>
      <c r="B148" s="15">
        <v>147</v>
      </c>
      <c r="C148" s="17" t="str">
        <f>VLOOKUP(B148,tb_cliente!$A$5:$J$200,2,FALSE)</f>
        <v>Junio Henrique Teixeira de Souza</v>
      </c>
      <c r="D148" s="17" t="str">
        <f>VLOOKUP(B148,tb_cliente!$A$5:$J$200,3,FALSE)</f>
        <v>05414367673</v>
      </c>
      <c r="E148" s="17" t="str">
        <f>VLOOKUP(B148,tb_cliente!$A$5:$J$200,4,FALSE)</f>
        <v>Rua Presidente Tancredo Neves</v>
      </c>
      <c r="F148" s="17" t="str">
        <f>VLOOKUP(B148,tb_cliente!$A$5:$J$200,5,FALSE)</f>
        <v>s/n</v>
      </c>
      <c r="G148" s="17" t="str">
        <f>VLOOKUP(B148,tb_cliente!$A$5:$J$200,6,FALSE)</f>
        <v>casa L 75 Qd 7</v>
      </c>
      <c r="H148" s="17" t="str">
        <f>VLOOKUP(B148,tb_cliente!$A$5:$J$200,7,FALSE)</f>
        <v>Santa Cruz da Serra</v>
      </c>
      <c r="I148" s="17" t="str">
        <f>VLOOKUP(B148,tb_cliente!$A$5:$J$200,8,FALSE)</f>
        <v>Recife</v>
      </c>
      <c r="J148" s="17" t="str">
        <f>VLOOKUP(B148,tb_cliente!$A$5:$J$200,9,FALSE)</f>
        <v>PE</v>
      </c>
      <c r="K148" s="17" t="str">
        <f>VLOOKUP(B148,tb_cliente!$A$5:$J$200,10,FALSE)</f>
        <v>50920‑825</v>
      </c>
      <c r="L148" s="13" t="s">
        <v>856</v>
      </c>
      <c r="M148" s="27" t="s">
        <v>1000</v>
      </c>
      <c r="N148" s="25" t="s">
        <v>880</v>
      </c>
      <c r="O148" s="20">
        <v>73.400000000000006</v>
      </c>
    </row>
    <row r="149" spans="1:15" x14ac:dyDescent="0.25">
      <c r="A149" s="15">
        <v>148</v>
      </c>
      <c r="B149" s="15">
        <v>148</v>
      </c>
      <c r="C149" s="17" t="str">
        <f>VLOOKUP(B149,tb_cliente!$A$5:$J$200,2,FALSE)</f>
        <v>Kaique Honorato Saldanha</v>
      </c>
      <c r="D149" s="17" t="str">
        <f>VLOOKUP(B149,tb_cliente!$A$5:$J$200,3,FALSE)</f>
        <v>08814405685</v>
      </c>
      <c r="E149" s="17" t="str">
        <f>VLOOKUP(B149,tb_cliente!$A$5:$J$200,4,FALSE)</f>
        <v>Rua Marapanim</v>
      </c>
      <c r="F149" s="17">
        <f>VLOOKUP(B149,tb_cliente!$A$5:$J$200,5,FALSE)</f>
        <v>2984</v>
      </c>
      <c r="G149" s="17" t="str">
        <f>VLOOKUP(B149,tb_cliente!$A$5:$J$200,6,FALSE)</f>
        <v>casa 142</v>
      </c>
      <c r="H149" s="17" t="str">
        <f>VLOOKUP(B149,tb_cliente!$A$5:$J$200,7,FALSE)</f>
        <v>Parque Santa Lucia</v>
      </c>
      <c r="I149" s="17" t="str">
        <f>VLOOKUP(B149,tb_cliente!$A$5:$J$200,8,FALSE)</f>
        <v>Recife</v>
      </c>
      <c r="J149" s="17" t="str">
        <f>VLOOKUP(B149,tb_cliente!$A$5:$J$200,9,FALSE)</f>
        <v>PE</v>
      </c>
      <c r="K149" s="17" t="str">
        <f>VLOOKUP(B149,tb_cliente!$A$5:$J$200,10,FALSE)</f>
        <v>52031‑216</v>
      </c>
      <c r="L149" s="13" t="s">
        <v>856</v>
      </c>
      <c r="M149" s="27" t="s">
        <v>1000</v>
      </c>
      <c r="N149" s="25" t="s">
        <v>881</v>
      </c>
      <c r="O149" s="20">
        <v>73.400000000000006</v>
      </c>
    </row>
    <row r="150" spans="1:15" x14ac:dyDescent="0.25">
      <c r="A150" s="15">
        <v>149</v>
      </c>
      <c r="B150" s="15">
        <v>149</v>
      </c>
      <c r="C150" s="17" t="str">
        <f>VLOOKUP(B150,tb_cliente!$A$5:$J$200,2,FALSE)</f>
        <v>Karen Honorio Gomes Siqueira</v>
      </c>
      <c r="D150" s="17" t="str">
        <f>VLOOKUP(B150,tb_cliente!$A$5:$J$200,3,FALSE)</f>
        <v>08699434789</v>
      </c>
      <c r="E150" s="17" t="str">
        <f>VLOOKUP(B150,tb_cliente!$A$5:$J$200,4,FALSE)</f>
        <v>Rua Maria Amelia</v>
      </c>
      <c r="F150" s="17">
        <f>VLOOKUP(B150,tb_cliente!$A$5:$J$200,5,FALSE)</f>
        <v>298</v>
      </c>
      <c r="G150" s="17" t="str">
        <f>VLOOKUP(B150,tb_cliente!$A$5:$J$200,6,FALSE)</f>
        <v>NULL</v>
      </c>
      <c r="H150" s="17" t="str">
        <f>VLOOKUP(B150,tb_cliente!$A$5:$J$200,7,FALSE)</f>
        <v>Parque Tietê</v>
      </c>
      <c r="I150" s="17" t="str">
        <f>VLOOKUP(B150,tb_cliente!$A$5:$J$200,8,FALSE)</f>
        <v>Recife</v>
      </c>
      <c r="J150" s="17" t="str">
        <f>VLOOKUP(B150,tb_cliente!$A$5:$J$200,9,FALSE)</f>
        <v>PE</v>
      </c>
      <c r="K150" s="17" t="str">
        <f>VLOOKUP(B150,tb_cliente!$A$5:$J$200,10,FALSE)</f>
        <v>52031‑216</v>
      </c>
      <c r="L150" s="13" t="s">
        <v>856</v>
      </c>
      <c r="M150" s="27" t="s">
        <v>1002</v>
      </c>
      <c r="N150" s="25" t="s">
        <v>881</v>
      </c>
      <c r="O150" s="20">
        <v>123.1</v>
      </c>
    </row>
    <row r="151" spans="1:15" x14ac:dyDescent="0.25">
      <c r="A151" s="15">
        <v>150</v>
      </c>
      <c r="B151" s="15">
        <v>150</v>
      </c>
      <c r="C151" s="17" t="str">
        <f>VLOOKUP(B151,tb_cliente!$A$5:$J$200,2,FALSE)</f>
        <v>Kleber Ismael Ferreira da Silva</v>
      </c>
      <c r="D151" s="17" t="str">
        <f>VLOOKUP(B151,tb_cliente!$A$5:$J$200,3,FALSE)</f>
        <v>09446154767</v>
      </c>
      <c r="E151" s="17" t="str">
        <f>VLOOKUP(B151,tb_cliente!$A$5:$J$200,4,FALSE)</f>
        <v>Rua Leocadio Figueiredo</v>
      </c>
      <c r="F151" s="17">
        <f>VLOOKUP(B151,tb_cliente!$A$5:$J$200,5,FALSE)</f>
        <v>1100</v>
      </c>
      <c r="G151" s="17" t="str">
        <f>VLOOKUP(B151,tb_cliente!$A$5:$J$200,6,FALSE)</f>
        <v>Bl 20 ap 303</v>
      </c>
      <c r="H151" s="17" t="str">
        <f>VLOOKUP(B151,tb_cliente!$A$5:$J$200,7,FALSE)</f>
        <v>Parque Imperio</v>
      </c>
      <c r="I151" s="17" t="str">
        <f>VLOOKUP(B151,tb_cliente!$A$5:$J$200,8,FALSE)</f>
        <v>Recife</v>
      </c>
      <c r="J151" s="17" t="str">
        <f>VLOOKUP(B151,tb_cliente!$A$5:$J$200,9,FALSE)</f>
        <v>PE</v>
      </c>
      <c r="K151" s="17" t="str">
        <f>VLOOKUP(B151,tb_cliente!$A$5:$J$200,10,FALSE)</f>
        <v>52031‑216</v>
      </c>
      <c r="L151" s="13" t="s">
        <v>856</v>
      </c>
      <c r="M151" s="27" t="s">
        <v>999</v>
      </c>
      <c r="N151" s="25" t="s">
        <v>881</v>
      </c>
      <c r="O151" s="20">
        <v>37.799999999999997</v>
      </c>
    </row>
    <row r="152" spans="1:15" x14ac:dyDescent="0.25">
      <c r="A152" s="15">
        <v>151</v>
      </c>
      <c r="B152" s="15">
        <v>151</v>
      </c>
      <c r="C152" s="17" t="str">
        <f>VLOOKUP(B152,tb_cliente!$A$5:$J$200,2,FALSE)</f>
        <v>Laercio Jacques Rabelo Araujo</v>
      </c>
      <c r="D152" s="17" t="str">
        <f>VLOOKUP(B152,tb_cliente!$A$5:$J$200,3,FALSE)</f>
        <v>10736492710</v>
      </c>
      <c r="E152" s="17" t="str">
        <f>VLOOKUP(B152,tb_cliente!$A$5:$J$200,4,FALSE)</f>
        <v>Rua Iemanja</v>
      </c>
      <c r="F152" s="17">
        <f>VLOOKUP(B152,tb_cliente!$A$5:$J$200,5,FALSE)</f>
        <v>161</v>
      </c>
      <c r="G152" s="17" t="str">
        <f>VLOOKUP(B152,tb_cliente!$A$5:$J$200,6,FALSE)</f>
        <v>NULL</v>
      </c>
      <c r="H152" s="17" t="str">
        <f>VLOOKUP(B152,tb_cliente!$A$5:$J$200,7,FALSE)</f>
        <v>Maurimarcia</v>
      </c>
      <c r="I152" s="17" t="str">
        <f>VLOOKUP(B152,tb_cliente!$A$5:$J$200,8,FALSE)</f>
        <v>Recife</v>
      </c>
      <c r="J152" s="17" t="str">
        <f>VLOOKUP(B152,tb_cliente!$A$5:$J$200,9,FALSE)</f>
        <v>PE</v>
      </c>
      <c r="K152" s="17" t="str">
        <f>VLOOKUP(B152,tb_cliente!$A$5:$J$200,10,FALSE)</f>
        <v>52031‑216</v>
      </c>
      <c r="L152" s="13" t="s">
        <v>856</v>
      </c>
      <c r="M152" s="27" t="s">
        <v>1002</v>
      </c>
      <c r="N152" s="25" t="s">
        <v>881</v>
      </c>
      <c r="O152" s="20">
        <v>123.1</v>
      </c>
    </row>
    <row r="153" spans="1:15" x14ac:dyDescent="0.25">
      <c r="A153" s="15">
        <v>152</v>
      </c>
      <c r="B153" s="15">
        <v>152</v>
      </c>
      <c r="C153" s="17" t="str">
        <f>VLOOKUP(B153,tb_cliente!$A$5:$J$200,2,FALSE)</f>
        <v>Larissa Jardim de Oliveira</v>
      </c>
      <c r="D153" s="17" t="str">
        <f>VLOOKUP(B153,tb_cliente!$A$5:$J$200,3,FALSE)</f>
        <v>08692180708</v>
      </c>
      <c r="E153" s="17" t="str">
        <f>VLOOKUP(B153,tb_cliente!$A$5:$J$200,4,FALSE)</f>
        <v>Rua Maria Amelia</v>
      </c>
      <c r="F153" s="17">
        <f>VLOOKUP(B153,tb_cliente!$A$5:$J$200,5,FALSE)</f>
        <v>9</v>
      </c>
      <c r="G153" s="17" t="str">
        <f>VLOOKUP(B153,tb_cliente!$A$5:$J$200,6,FALSE)</f>
        <v>Lt Qd 26</v>
      </c>
      <c r="H153" s="17" t="str">
        <f>VLOOKUP(B153,tb_cliente!$A$5:$J$200,7,FALSE)</f>
        <v>Parque Tupiara</v>
      </c>
      <c r="I153" s="17" t="str">
        <f>VLOOKUP(B153,tb_cliente!$A$5:$J$200,8,FALSE)</f>
        <v>Recife</v>
      </c>
      <c r="J153" s="17" t="str">
        <f>VLOOKUP(B153,tb_cliente!$A$5:$J$200,9,FALSE)</f>
        <v>PE</v>
      </c>
      <c r="K153" s="17" t="str">
        <f>VLOOKUP(B153,tb_cliente!$A$5:$J$200,10,FALSE)</f>
        <v>52031‑216</v>
      </c>
      <c r="L153" s="13" t="s">
        <v>860</v>
      </c>
      <c r="M153" s="27" t="s">
        <v>1001</v>
      </c>
      <c r="N153" s="25" t="s">
        <v>881</v>
      </c>
      <c r="O153" s="20">
        <v>85.3</v>
      </c>
    </row>
    <row r="154" spans="1:15" x14ac:dyDescent="0.25">
      <c r="A154" s="15">
        <v>153</v>
      </c>
      <c r="B154" s="15">
        <v>153</v>
      </c>
      <c r="C154" s="17" t="str">
        <f>VLOOKUP(B154,tb_cliente!$A$5:$J$200,2,FALSE)</f>
        <v>Leandro José de Amorim</v>
      </c>
      <c r="D154" s="17" t="str">
        <f>VLOOKUP(B154,tb_cliente!$A$5:$J$200,3,FALSE)</f>
        <v>05294899605</v>
      </c>
      <c r="E154" s="17" t="str">
        <f>VLOOKUP(B154,tb_cliente!$A$5:$J$200,4,FALSE)</f>
        <v>Rua Projetada</v>
      </c>
      <c r="F154" s="17">
        <f>VLOOKUP(B154,tb_cliente!$A$5:$J$200,5,FALSE)</f>
        <v>943</v>
      </c>
      <c r="G154" s="17" t="str">
        <f>VLOOKUP(B154,tb_cliente!$A$5:$J$200,6,FALSE)</f>
        <v>casa</v>
      </c>
      <c r="H154" s="17" t="str">
        <f>VLOOKUP(B154,tb_cliente!$A$5:$J$200,7,FALSE)</f>
        <v>Santa Lucia</v>
      </c>
      <c r="I154" s="17" t="str">
        <f>VLOOKUP(B154,tb_cliente!$A$5:$J$200,8,FALSE)</f>
        <v>Recife</v>
      </c>
      <c r="J154" s="17" t="str">
        <f>VLOOKUP(B154,tb_cliente!$A$5:$J$200,9,FALSE)</f>
        <v>PE</v>
      </c>
      <c r="K154" s="17" t="str">
        <f>VLOOKUP(B154,tb_cliente!$A$5:$J$200,10,FALSE)</f>
        <v>50920‑825</v>
      </c>
      <c r="L154" s="13" t="s">
        <v>856</v>
      </c>
      <c r="M154" s="27" t="s">
        <v>997</v>
      </c>
      <c r="N154" s="25" t="s">
        <v>881</v>
      </c>
      <c r="O154" s="20">
        <v>35.6</v>
      </c>
    </row>
    <row r="155" spans="1:15" x14ac:dyDescent="0.25">
      <c r="A155" s="15">
        <v>154</v>
      </c>
      <c r="B155" s="15">
        <v>154</v>
      </c>
      <c r="C155" s="17" t="str">
        <f>VLOOKUP(B155,tb_cliente!$A$5:$J$200,2,FALSE)</f>
        <v>Leandro José de Araújo</v>
      </c>
      <c r="D155" s="17" t="str">
        <f>VLOOKUP(B155,tb_cliente!$A$5:$J$200,3,FALSE)</f>
        <v>08476959745</v>
      </c>
      <c r="E155" s="17" t="str">
        <f>VLOOKUP(B155,tb_cliente!$A$5:$J$200,4,FALSE)</f>
        <v>Rua Marilene Vieira de Assis</v>
      </c>
      <c r="F155" s="17" t="str">
        <f>VLOOKUP(B155,tb_cliente!$A$5:$J$200,5,FALSE)</f>
        <v>s/n</v>
      </c>
      <c r="G155" s="17" t="str">
        <f>VLOOKUP(B155,tb_cliente!$A$5:$J$200,6,FALSE)</f>
        <v>Qd 20 Lt 20</v>
      </c>
      <c r="H155" s="17" t="str">
        <f>VLOOKUP(B155,tb_cliente!$A$5:$J$200,7,FALSE)</f>
        <v>Pavuna</v>
      </c>
      <c r="I155" s="17" t="str">
        <f>VLOOKUP(B155,tb_cliente!$A$5:$J$200,8,FALSE)</f>
        <v>Recife</v>
      </c>
      <c r="J155" s="17" t="str">
        <f>VLOOKUP(B155,tb_cliente!$A$5:$J$200,9,FALSE)</f>
        <v>PE</v>
      </c>
      <c r="K155" s="17" t="str">
        <f>VLOOKUP(B155,tb_cliente!$A$5:$J$200,10,FALSE)</f>
        <v>52031‑216</v>
      </c>
      <c r="L155" s="13" t="s">
        <v>856</v>
      </c>
      <c r="M155" s="27" t="s">
        <v>1002</v>
      </c>
      <c r="N155" s="25" t="s">
        <v>881</v>
      </c>
      <c r="O155" s="20">
        <v>123.1</v>
      </c>
    </row>
    <row r="156" spans="1:15" x14ac:dyDescent="0.25">
      <c r="A156" s="15">
        <v>155</v>
      </c>
      <c r="B156" s="15">
        <v>155</v>
      </c>
      <c r="C156" s="17" t="str">
        <f>VLOOKUP(B156,tb_cliente!$A$5:$J$200,2,FALSE)</f>
        <v>Leandro José de Barros</v>
      </c>
      <c r="D156" s="17" t="str">
        <f>VLOOKUP(B156,tb_cliente!$A$5:$J$200,3,FALSE)</f>
        <v>08066826714</v>
      </c>
      <c r="E156" s="17" t="str">
        <f>VLOOKUP(B156,tb_cliente!$A$5:$J$200,4,FALSE)</f>
        <v>Rua Miguel Couto</v>
      </c>
      <c r="F156" s="17">
        <f>VLOOKUP(B156,tb_cliente!$A$5:$J$200,5,FALSE)</f>
        <v>2</v>
      </c>
      <c r="G156" s="17" t="str">
        <f>VLOOKUP(B156,tb_cliente!$A$5:$J$200,6,FALSE)</f>
        <v>Beco 05</v>
      </c>
      <c r="H156" s="17" t="str">
        <f>VLOOKUP(B156,tb_cliente!$A$5:$J$200,7,FALSE)</f>
        <v>Piabetá</v>
      </c>
      <c r="I156" s="17" t="str">
        <f>VLOOKUP(B156,tb_cliente!$A$5:$J$200,8,FALSE)</f>
        <v>Recife</v>
      </c>
      <c r="J156" s="17" t="str">
        <f>VLOOKUP(B156,tb_cliente!$A$5:$J$200,9,FALSE)</f>
        <v>PE</v>
      </c>
      <c r="K156" s="17" t="str">
        <f>VLOOKUP(B156,tb_cliente!$A$5:$J$200,10,FALSE)</f>
        <v>52031‑216</v>
      </c>
      <c r="L156" s="13" t="s">
        <v>856</v>
      </c>
      <c r="M156" s="27" t="s">
        <v>1000</v>
      </c>
      <c r="N156" s="25" t="s">
        <v>881</v>
      </c>
      <c r="O156" s="20">
        <v>73.400000000000006</v>
      </c>
    </row>
    <row r="157" spans="1:15" x14ac:dyDescent="0.25">
      <c r="A157" s="15">
        <v>156</v>
      </c>
      <c r="B157" s="15">
        <v>156</v>
      </c>
      <c r="C157" s="17" t="str">
        <f>VLOOKUP(B157,tb_cliente!$A$5:$J$200,2,FALSE)</f>
        <v>Leonardo José Oliveira</v>
      </c>
      <c r="D157" s="17" t="str">
        <f>VLOOKUP(B157,tb_cliente!$A$5:$J$200,3,FALSE)</f>
        <v>06921279724</v>
      </c>
      <c r="E157" s="17" t="str">
        <f>VLOOKUP(B157,tb_cliente!$A$5:$J$200,4,FALSE)</f>
        <v>Rua Paquistão</v>
      </c>
      <c r="F157" s="17">
        <f>VLOOKUP(B157,tb_cliente!$A$5:$J$200,5,FALSE)</f>
        <v>156</v>
      </c>
      <c r="G157" s="17" t="str">
        <f>VLOOKUP(B157,tb_cliente!$A$5:$J$200,6,FALSE)</f>
        <v>A</v>
      </c>
      <c r="H157" s="17" t="str">
        <f>VLOOKUP(B157,tb_cliente!$A$5:$J$200,7,FALSE)</f>
        <v>Posse</v>
      </c>
      <c r="I157" s="17" t="str">
        <f>VLOOKUP(B157,tb_cliente!$A$5:$J$200,8,FALSE)</f>
        <v>Recife</v>
      </c>
      <c r="J157" s="17" t="str">
        <f>VLOOKUP(B157,tb_cliente!$A$5:$J$200,9,FALSE)</f>
        <v>PE</v>
      </c>
      <c r="K157" s="17" t="str">
        <f>VLOOKUP(B157,tb_cliente!$A$5:$J$200,10,FALSE)</f>
        <v>50920‑825</v>
      </c>
      <c r="L157" s="13" t="s">
        <v>856</v>
      </c>
      <c r="M157" s="27" t="s">
        <v>997</v>
      </c>
      <c r="N157" s="25" t="s">
        <v>882</v>
      </c>
      <c r="O157" s="20">
        <v>35.6</v>
      </c>
    </row>
    <row r="158" spans="1:15" x14ac:dyDescent="0.25">
      <c r="A158" s="15">
        <v>157</v>
      </c>
      <c r="B158" s="15">
        <v>157</v>
      </c>
      <c r="C158" s="17" t="str">
        <f>VLOOKUP(B158,tb_cliente!$A$5:$J$200,2,FALSE)</f>
        <v>Lucas Lima da Silva</v>
      </c>
      <c r="D158" s="17" t="str">
        <f>VLOOKUP(B158,tb_cliente!$A$5:$J$200,3,FALSE)</f>
        <v>07916976647</v>
      </c>
      <c r="E158" s="17" t="str">
        <f>VLOOKUP(B158,tb_cliente!$A$5:$J$200,4,FALSE)</f>
        <v>Rua Moacir Saraiva de Carvalho</v>
      </c>
      <c r="F158" s="17">
        <f>VLOOKUP(B158,tb_cliente!$A$5:$J$200,5,FALSE)</f>
        <v>98</v>
      </c>
      <c r="G158" s="17" t="str">
        <f>VLOOKUP(B158,tb_cliente!$A$5:$J$200,6,FALSE)</f>
        <v>NULL</v>
      </c>
      <c r="H158" s="17" t="str">
        <f>VLOOKUP(B158,tb_cliente!$A$5:$J$200,7,FALSE)</f>
        <v>Pilar</v>
      </c>
      <c r="I158" s="17" t="str">
        <f>VLOOKUP(B158,tb_cliente!$A$5:$J$200,8,FALSE)</f>
        <v>Recife</v>
      </c>
      <c r="J158" s="17" t="str">
        <f>VLOOKUP(B158,tb_cliente!$A$5:$J$200,9,FALSE)</f>
        <v>PE</v>
      </c>
      <c r="K158" s="17" t="str">
        <f>VLOOKUP(B158,tb_cliente!$A$5:$J$200,10,FALSE)</f>
        <v>52031‑216</v>
      </c>
      <c r="L158" s="13" t="s">
        <v>856</v>
      </c>
      <c r="M158" s="27" t="s">
        <v>1003</v>
      </c>
      <c r="N158" s="25" t="s">
        <v>882</v>
      </c>
      <c r="O158" s="20">
        <v>196.5</v>
      </c>
    </row>
    <row r="159" spans="1:15" x14ac:dyDescent="0.25">
      <c r="A159" s="15">
        <v>158</v>
      </c>
      <c r="B159" s="15">
        <v>158</v>
      </c>
      <c r="C159" s="17" t="str">
        <f>VLOOKUP(B159,tb_cliente!$A$5:$J$200,2,FALSE)</f>
        <v>Lucélia Lima da Silva</v>
      </c>
      <c r="D159" s="17" t="str">
        <f>VLOOKUP(B159,tb_cliente!$A$5:$J$200,3,FALSE)</f>
        <v>09683088780</v>
      </c>
      <c r="E159" s="17" t="str">
        <f>VLOOKUP(B159,tb_cliente!$A$5:$J$200,4,FALSE)</f>
        <v>Rua Jujui</v>
      </c>
      <c r="F159" s="17">
        <f>VLOOKUP(B159,tb_cliente!$A$5:$J$200,5,FALSE)</f>
        <v>1111</v>
      </c>
      <c r="G159" s="17" t="str">
        <f>VLOOKUP(B159,tb_cliente!$A$5:$J$200,6,FALSE)</f>
        <v>BLOCO 5 APTO 505</v>
      </c>
      <c r="H159" s="17" t="str">
        <f>VLOOKUP(B159,tb_cliente!$A$5:$J$200,7,FALSE)</f>
        <v>Parque Chuno</v>
      </c>
      <c r="I159" s="17" t="str">
        <f>VLOOKUP(B159,tb_cliente!$A$5:$J$200,8,FALSE)</f>
        <v>Recife</v>
      </c>
      <c r="J159" s="17" t="str">
        <f>VLOOKUP(B159,tb_cliente!$A$5:$J$200,9,FALSE)</f>
        <v>PE</v>
      </c>
      <c r="K159" s="17" t="str">
        <f>VLOOKUP(B159,tb_cliente!$A$5:$J$200,10,FALSE)</f>
        <v>52031‑216</v>
      </c>
      <c r="L159" s="13" t="s">
        <v>856</v>
      </c>
      <c r="M159" s="27" t="s">
        <v>1005</v>
      </c>
      <c r="N159" s="25" t="s">
        <v>882</v>
      </c>
      <c r="O159" s="20">
        <v>8.9</v>
      </c>
    </row>
    <row r="160" spans="1:15" x14ac:dyDescent="0.25">
      <c r="A160" s="15">
        <v>159</v>
      </c>
      <c r="B160" s="15">
        <v>159</v>
      </c>
      <c r="C160" s="17" t="str">
        <f>VLOOKUP(B160,tb_cliente!$A$5:$J$200,2,FALSE)</f>
        <v>Luciana Lima da Silva</v>
      </c>
      <c r="D160" s="17" t="str">
        <f>VLOOKUP(B160,tb_cliente!$A$5:$J$200,3,FALSE)</f>
        <v>07682869745</v>
      </c>
      <c r="E160" s="17" t="str">
        <f>VLOOKUP(B160,tb_cliente!$A$5:$J$200,4,FALSE)</f>
        <v>Rua Neves</v>
      </c>
      <c r="F160" s="17" t="str">
        <f>VLOOKUP(B160,tb_cliente!$A$5:$J$200,5,FALSE)</f>
        <v>s/n</v>
      </c>
      <c r="G160" s="17" t="str">
        <f>VLOOKUP(B160,tb_cliente!$A$5:$J$200,6,FALSE)</f>
        <v>Lt 30 Qd 26 - CASA 2</v>
      </c>
      <c r="H160" s="17" t="str">
        <f>VLOOKUP(B160,tb_cliente!$A$5:$J$200,7,FALSE)</f>
        <v>Pilar</v>
      </c>
      <c r="I160" s="17" t="str">
        <f>VLOOKUP(B160,tb_cliente!$A$5:$J$200,8,FALSE)</f>
        <v>Recife</v>
      </c>
      <c r="J160" s="17" t="str">
        <f>VLOOKUP(B160,tb_cliente!$A$5:$J$200,9,FALSE)</f>
        <v>PE</v>
      </c>
      <c r="K160" s="17" t="str">
        <f>VLOOKUP(B160,tb_cliente!$A$5:$J$200,10,FALSE)</f>
        <v>52031‑216</v>
      </c>
      <c r="L160" s="13" t="s">
        <v>856</v>
      </c>
      <c r="M160" s="27" t="s">
        <v>997</v>
      </c>
      <c r="N160" s="25" t="s">
        <v>882</v>
      </c>
      <c r="O160" s="20">
        <v>35.6</v>
      </c>
    </row>
    <row r="161" spans="1:15" x14ac:dyDescent="0.25">
      <c r="A161" s="15">
        <v>160</v>
      </c>
      <c r="B161" s="15">
        <v>160</v>
      </c>
      <c r="C161" s="17" t="str">
        <f>VLOOKUP(B161,tb_cliente!$A$5:$J$200,2,FALSE)</f>
        <v>Luciane Lima da Silva</v>
      </c>
      <c r="D161" s="17" t="str">
        <f>VLOOKUP(B161,tb_cliente!$A$5:$J$200,3,FALSE)</f>
        <v>04708056763</v>
      </c>
      <c r="E161" s="17" t="str">
        <f>VLOOKUP(B161,tb_cliente!$A$5:$J$200,4,FALSE)</f>
        <v xml:space="preserve">Rua Ramiz Galvao </v>
      </c>
      <c r="F161" s="17" t="str">
        <f>VLOOKUP(B161,tb_cliente!$A$5:$J$200,5,FALSE)</f>
        <v>S/N</v>
      </c>
      <c r="G161" s="17" t="str">
        <f>VLOOKUP(B161,tb_cliente!$A$5:$J$200,6,FALSE)</f>
        <v>Condomínio</v>
      </c>
      <c r="H161" s="17" t="str">
        <f>VLOOKUP(B161,tb_cliente!$A$5:$J$200,7,FALSE)</f>
        <v>Santo Antonio</v>
      </c>
      <c r="I161" s="17" t="str">
        <f>VLOOKUP(B161,tb_cliente!$A$5:$J$200,8,FALSE)</f>
        <v>Recife</v>
      </c>
      <c r="J161" s="17" t="str">
        <f>VLOOKUP(B161,tb_cliente!$A$5:$J$200,9,FALSE)</f>
        <v>PE</v>
      </c>
      <c r="K161" s="17" t="str">
        <f>VLOOKUP(B161,tb_cliente!$A$5:$J$200,10,FALSE)</f>
        <v>50810‑065</v>
      </c>
      <c r="L161" s="13" t="s">
        <v>856</v>
      </c>
      <c r="M161" s="27" t="s">
        <v>999</v>
      </c>
      <c r="N161" s="25" t="s">
        <v>882</v>
      </c>
      <c r="O161" s="20">
        <v>37.799999999999997</v>
      </c>
    </row>
    <row r="162" spans="1:15" x14ac:dyDescent="0.25">
      <c r="A162" s="15">
        <v>161</v>
      </c>
      <c r="B162" s="15">
        <v>161</v>
      </c>
      <c r="C162" s="17" t="str">
        <f>VLOOKUP(B162,tb_cliente!$A$5:$J$200,2,FALSE)</f>
        <v>Luciano Lucas Fernandes</v>
      </c>
      <c r="D162" s="17" t="str">
        <f>VLOOKUP(B162,tb_cliente!$A$5:$J$200,3,FALSE)</f>
        <v>09487024769</v>
      </c>
      <c r="E162" s="17" t="str">
        <f>VLOOKUP(B162,tb_cliente!$A$5:$J$200,4,FALSE)</f>
        <v>Rua Lauro Sodre</v>
      </c>
      <c r="F162" s="17">
        <f>VLOOKUP(B162,tb_cliente!$A$5:$J$200,5,FALSE)</f>
        <v>1001</v>
      </c>
      <c r="G162" s="17" t="str">
        <f>VLOOKUP(B162,tb_cliente!$A$5:$J$200,6,FALSE)</f>
        <v>Parte A</v>
      </c>
      <c r="H162" s="17" t="str">
        <f>VLOOKUP(B162,tb_cliente!$A$5:$J$200,7,FALSE)</f>
        <v>Parque Fluminense</v>
      </c>
      <c r="I162" s="17" t="str">
        <f>VLOOKUP(B162,tb_cliente!$A$5:$J$200,8,FALSE)</f>
        <v>Recife</v>
      </c>
      <c r="J162" s="17" t="str">
        <f>VLOOKUP(B162,tb_cliente!$A$5:$J$200,9,FALSE)</f>
        <v>PE</v>
      </c>
      <c r="K162" s="17" t="str">
        <f>VLOOKUP(B162,tb_cliente!$A$5:$J$200,10,FALSE)</f>
        <v>52031‑216</v>
      </c>
      <c r="L162" s="13" t="s">
        <v>856</v>
      </c>
      <c r="M162" s="27" t="s">
        <v>1003</v>
      </c>
      <c r="N162" s="25" t="s">
        <v>882</v>
      </c>
      <c r="O162" s="20">
        <v>196.5</v>
      </c>
    </row>
    <row r="163" spans="1:15" x14ac:dyDescent="0.25">
      <c r="A163" s="15">
        <v>162</v>
      </c>
      <c r="B163" s="15">
        <v>162</v>
      </c>
      <c r="C163" s="17" t="str">
        <f>VLOOKUP(B163,tb_cliente!$A$5:$J$200,2,FALSE)</f>
        <v>Luciene Lucas Lopes Bahia</v>
      </c>
      <c r="D163" s="17" t="str">
        <f>VLOOKUP(B163,tb_cliente!$A$5:$J$200,3,FALSE)</f>
        <v>04379197622</v>
      </c>
      <c r="E163" s="17" t="str">
        <f>VLOOKUP(B163,tb_cliente!$A$5:$J$200,4,FALSE)</f>
        <v>Rua Rio D´Ouro</v>
      </c>
      <c r="F163" s="17">
        <f>VLOOKUP(B163,tb_cliente!$A$5:$J$200,5,FALSE)</f>
        <v>215</v>
      </c>
      <c r="G163" s="17" t="str">
        <f>VLOOKUP(B163,tb_cliente!$A$5:$J$200,6,FALSE)</f>
        <v>Lt 19 Qd 10 Cs 04</v>
      </c>
      <c r="H163" s="17" t="str">
        <f>VLOOKUP(B163,tb_cliente!$A$5:$J$200,7,FALSE)</f>
        <v>São Bento</v>
      </c>
      <c r="I163" s="17" t="str">
        <f>VLOOKUP(B163,tb_cliente!$A$5:$J$200,8,FALSE)</f>
        <v>Recife</v>
      </c>
      <c r="J163" s="17" t="str">
        <f>VLOOKUP(B163,tb_cliente!$A$5:$J$200,9,FALSE)</f>
        <v>PE</v>
      </c>
      <c r="K163" s="17" t="str">
        <f>VLOOKUP(B163,tb_cliente!$A$5:$J$200,10,FALSE)</f>
        <v>50810‑065</v>
      </c>
      <c r="L163" s="13" t="s">
        <v>856</v>
      </c>
      <c r="M163" s="27" t="s">
        <v>1002</v>
      </c>
      <c r="N163" s="25" t="s">
        <v>882</v>
      </c>
      <c r="O163" s="20">
        <v>123.1</v>
      </c>
    </row>
    <row r="164" spans="1:15" x14ac:dyDescent="0.25">
      <c r="A164" s="15">
        <v>163</v>
      </c>
      <c r="B164" s="15">
        <v>163</v>
      </c>
      <c r="C164" s="17" t="str">
        <f>VLOOKUP(B164,tb_cliente!$A$5:$J$200,2,FALSE)</f>
        <v>Luiz Luis Silva Costa</v>
      </c>
      <c r="D164" s="17" t="str">
        <f>VLOOKUP(B164,tb_cliente!$A$5:$J$200,3,FALSE)</f>
        <v>05401864755</v>
      </c>
      <c r="E164" s="17" t="str">
        <f>VLOOKUP(B164,tb_cliente!$A$5:$J$200,4,FALSE)</f>
        <v>Rua Presidente Vargas</v>
      </c>
      <c r="F164" s="17" t="str">
        <f>VLOOKUP(B164,tb_cliente!$A$5:$J$200,5,FALSE)</f>
        <v>s/n</v>
      </c>
      <c r="G164" s="17" t="str">
        <f>VLOOKUP(B164,tb_cliente!$A$5:$J$200,6,FALSE)</f>
        <v>Lt 18</v>
      </c>
      <c r="H164" s="17" t="str">
        <f>VLOOKUP(B164,tb_cliente!$A$5:$J$200,7,FALSE)</f>
        <v>Santa Cruz da Serra</v>
      </c>
      <c r="I164" s="17" t="str">
        <f>VLOOKUP(B164,tb_cliente!$A$5:$J$200,8,FALSE)</f>
        <v>Recife</v>
      </c>
      <c r="J164" s="17" t="str">
        <f>VLOOKUP(B164,tb_cliente!$A$5:$J$200,9,FALSE)</f>
        <v>PE</v>
      </c>
      <c r="K164" s="17" t="str">
        <f>VLOOKUP(B164,tb_cliente!$A$5:$J$200,10,FALSE)</f>
        <v>50920‑825</v>
      </c>
      <c r="L164" s="13" t="s">
        <v>856</v>
      </c>
      <c r="M164" s="27" t="s">
        <v>997</v>
      </c>
      <c r="N164" s="25" t="s">
        <v>883</v>
      </c>
      <c r="O164" s="20">
        <v>35.6</v>
      </c>
    </row>
    <row r="165" spans="1:15" x14ac:dyDescent="0.25">
      <c r="A165" s="15">
        <v>164</v>
      </c>
      <c r="B165" s="15">
        <v>164</v>
      </c>
      <c r="C165" s="17" t="str">
        <f>VLOOKUP(B165,tb_cliente!$A$5:$J$200,2,FALSE)</f>
        <v>Luiz Luis Vieira</v>
      </c>
      <c r="D165" s="17" t="str">
        <f>VLOOKUP(B165,tb_cliente!$A$5:$J$200,3,FALSE)</f>
        <v>09654313701</v>
      </c>
      <c r="E165" s="17" t="str">
        <f>VLOOKUP(B165,tb_cliente!$A$5:$J$200,4,FALSE)</f>
        <v>Rua Julio de Mesquita</v>
      </c>
      <c r="F165" s="17">
        <f>VLOOKUP(B165,tb_cliente!$A$5:$J$200,5,FALSE)</f>
        <v>21</v>
      </c>
      <c r="G165" s="17" t="str">
        <f>VLOOKUP(B165,tb_cliente!$A$5:$J$200,6,FALSE)</f>
        <v>NULL</v>
      </c>
      <c r="H165" s="17" t="str">
        <f>VLOOKUP(B165,tb_cliente!$A$5:$J$200,7,FALSE)</f>
        <v>Parque Chuno</v>
      </c>
      <c r="I165" s="17" t="str">
        <f>VLOOKUP(B165,tb_cliente!$A$5:$J$200,8,FALSE)</f>
        <v>Recife</v>
      </c>
      <c r="J165" s="17" t="str">
        <f>VLOOKUP(B165,tb_cliente!$A$5:$J$200,9,FALSE)</f>
        <v>PE</v>
      </c>
      <c r="K165" s="17" t="str">
        <f>VLOOKUP(B165,tb_cliente!$A$5:$J$200,10,FALSE)</f>
        <v>52031‑216</v>
      </c>
      <c r="L165" s="13" t="s">
        <v>856</v>
      </c>
      <c r="M165" s="27" t="s">
        <v>997</v>
      </c>
      <c r="N165" s="25" t="s">
        <v>883</v>
      </c>
      <c r="O165" s="20">
        <v>35.6</v>
      </c>
    </row>
    <row r="166" spans="1:15" x14ac:dyDescent="0.25">
      <c r="A166" s="15">
        <v>165</v>
      </c>
      <c r="B166" s="15">
        <v>165</v>
      </c>
      <c r="C166" s="17" t="str">
        <f>VLOOKUP(B166,tb_cliente!$A$5:$J$200,2,FALSE)</f>
        <v>Maciel Luiz dos Reis</v>
      </c>
      <c r="D166" s="17" t="str">
        <f>VLOOKUP(B166,tb_cliente!$A$5:$J$200,3,FALSE)</f>
        <v>08585359703</v>
      </c>
      <c r="E166" s="17" t="str">
        <f>VLOOKUP(B166,tb_cliente!$A$5:$J$200,4,FALSE)</f>
        <v>Rua Maria Ferreira Rocha</v>
      </c>
      <c r="F166" s="17">
        <f>VLOOKUP(B166,tb_cliente!$A$5:$J$200,5,FALSE)</f>
        <v>308</v>
      </c>
      <c r="G166" s="17" t="str">
        <f>VLOOKUP(B166,tb_cliente!$A$5:$J$200,6,FALSE)</f>
        <v>Bl 5 apto 403</v>
      </c>
      <c r="H166" s="17" t="str">
        <f>VLOOKUP(B166,tb_cliente!$A$5:$J$200,7,FALSE)</f>
        <v>Pau Grande</v>
      </c>
      <c r="I166" s="17" t="str">
        <f>VLOOKUP(B166,tb_cliente!$A$5:$J$200,8,FALSE)</f>
        <v>Recife</v>
      </c>
      <c r="J166" s="17" t="str">
        <f>VLOOKUP(B166,tb_cliente!$A$5:$J$200,9,FALSE)</f>
        <v>PE</v>
      </c>
      <c r="K166" s="17" t="str">
        <f>VLOOKUP(B166,tb_cliente!$A$5:$J$200,10,FALSE)</f>
        <v>52031‑216</v>
      </c>
      <c r="L166" s="13" t="s">
        <v>856</v>
      </c>
      <c r="M166" s="27" t="s">
        <v>1001</v>
      </c>
      <c r="N166" s="25" t="s">
        <v>883</v>
      </c>
      <c r="O166" s="20">
        <v>85.3</v>
      </c>
    </row>
    <row r="167" spans="1:15" x14ac:dyDescent="0.25">
      <c r="A167" s="15">
        <v>166</v>
      </c>
      <c r="B167" s="15">
        <v>166</v>
      </c>
      <c r="C167" s="17" t="str">
        <f>VLOOKUP(B167,tb_cliente!$A$5:$J$200,2,FALSE)</f>
        <v>Maclau Luiz dos Santos</v>
      </c>
      <c r="D167" s="17" t="str">
        <f>VLOOKUP(B167,tb_cliente!$A$5:$J$200,3,FALSE)</f>
        <v>05079557883</v>
      </c>
      <c r="E167" s="17" t="str">
        <f>VLOOKUP(B167,tb_cliente!$A$5:$J$200,4,FALSE)</f>
        <v xml:space="preserve">Rua Projetada Um </v>
      </c>
      <c r="F167" s="17">
        <f>VLOOKUP(B167,tb_cliente!$A$5:$J$200,5,FALSE)</f>
        <v>14</v>
      </c>
      <c r="G167" s="17" t="str">
        <f>VLOOKUP(B167,tb_cliente!$A$5:$J$200,6,FALSE)</f>
        <v>casa 02 A</v>
      </c>
      <c r="H167" s="17" t="str">
        <f>VLOOKUP(B167,tb_cliente!$A$5:$J$200,7,FALSE)</f>
        <v>Santa Terezinha</v>
      </c>
      <c r="I167" s="17" t="str">
        <f>VLOOKUP(B167,tb_cliente!$A$5:$J$200,8,FALSE)</f>
        <v>Recife</v>
      </c>
      <c r="J167" s="17" t="str">
        <f>VLOOKUP(B167,tb_cliente!$A$5:$J$200,9,FALSE)</f>
        <v>PE</v>
      </c>
      <c r="K167" s="17" t="str">
        <f>VLOOKUP(B167,tb_cliente!$A$5:$J$200,10,FALSE)</f>
        <v>50810‑065</v>
      </c>
      <c r="L167" s="13" t="s">
        <v>856</v>
      </c>
      <c r="M167" s="27" t="s">
        <v>1002</v>
      </c>
      <c r="N167" s="25" t="s">
        <v>883</v>
      </c>
      <c r="O167" s="20">
        <v>123.1</v>
      </c>
    </row>
    <row r="168" spans="1:15" x14ac:dyDescent="0.25">
      <c r="A168" s="15">
        <v>167</v>
      </c>
      <c r="B168" s="15">
        <v>167</v>
      </c>
      <c r="C168" s="17" t="str">
        <f>VLOOKUP(B168,tb_cliente!$A$5:$J$200,2,FALSE)</f>
        <v>Magnum Luiz José de Souza</v>
      </c>
      <c r="D168" s="17" t="str">
        <f>VLOOKUP(B168,tb_cliente!$A$5:$J$200,3,FALSE)</f>
        <v>08347731762</v>
      </c>
      <c r="E168" s="17" t="str">
        <f>VLOOKUP(B168,tb_cliente!$A$5:$J$200,4,FALSE)</f>
        <v>Rua Marques de Baependi</v>
      </c>
      <c r="F168" s="17">
        <f>VLOOKUP(B168,tb_cliente!$A$5:$J$200,5,FALSE)</f>
        <v>18</v>
      </c>
      <c r="G168" s="17" t="str">
        <f>VLOOKUP(B168,tb_cliente!$A$5:$J$200,6,FALSE)</f>
        <v>NULL</v>
      </c>
      <c r="H168" s="17" t="str">
        <f>VLOOKUP(B168,tb_cliente!$A$5:$J$200,7,FALSE)</f>
        <v>Petropolis</v>
      </c>
      <c r="I168" s="17" t="str">
        <f>VLOOKUP(B168,tb_cliente!$A$5:$J$200,8,FALSE)</f>
        <v>Recife</v>
      </c>
      <c r="J168" s="17" t="str">
        <f>VLOOKUP(B168,tb_cliente!$A$5:$J$200,9,FALSE)</f>
        <v>PE</v>
      </c>
      <c r="K168" s="17" t="str">
        <f>VLOOKUP(B168,tb_cliente!$A$5:$J$200,10,FALSE)</f>
        <v>52031‑216</v>
      </c>
      <c r="L168" s="13" t="s">
        <v>856</v>
      </c>
      <c r="M168" s="27" t="s">
        <v>1002</v>
      </c>
      <c r="N168" s="25" t="s">
        <v>883</v>
      </c>
      <c r="O168" s="20">
        <v>123.1</v>
      </c>
    </row>
    <row r="169" spans="1:15" x14ac:dyDescent="0.25">
      <c r="A169" s="15">
        <v>168</v>
      </c>
      <c r="B169" s="15">
        <v>168</v>
      </c>
      <c r="C169" s="17" t="str">
        <f>VLOOKUP(B169,tb_cliente!$A$5:$J$200,2,FALSE)</f>
        <v>Maiara Luiz Lima da Silva</v>
      </c>
      <c r="D169" s="17" t="str">
        <f>VLOOKUP(B169,tb_cliente!$A$5:$J$200,3,FALSE)</f>
        <v>10425432664</v>
      </c>
      <c r="E169" s="17" t="str">
        <f>VLOOKUP(B169,tb_cliente!$A$5:$J$200,4,FALSE)</f>
        <v>Rua Itaocara</v>
      </c>
      <c r="F169" s="17" t="str">
        <f>VLOOKUP(B169,tb_cliente!$A$5:$J$200,5,FALSE)</f>
        <v>s/n</v>
      </c>
      <c r="G169" s="17" t="str">
        <f>VLOOKUP(B169,tb_cliente!$A$5:$J$200,6,FALSE)</f>
        <v xml:space="preserve">Lt 03 Qd </v>
      </c>
      <c r="H169" s="17" t="str">
        <f>VLOOKUP(B169,tb_cliente!$A$5:$J$200,7,FALSE)</f>
        <v>Nova Benfica</v>
      </c>
      <c r="I169" s="17" t="str">
        <f>VLOOKUP(B169,tb_cliente!$A$5:$J$200,8,FALSE)</f>
        <v>Recife</v>
      </c>
      <c r="J169" s="17" t="str">
        <f>VLOOKUP(B169,tb_cliente!$A$5:$J$200,9,FALSE)</f>
        <v>PE</v>
      </c>
      <c r="K169" s="17" t="str">
        <f>VLOOKUP(B169,tb_cliente!$A$5:$J$200,10,FALSE)</f>
        <v>52031‑216</v>
      </c>
      <c r="L169" s="13" t="s">
        <v>856</v>
      </c>
      <c r="M169" s="27" t="s">
        <v>997</v>
      </c>
      <c r="N169" s="25" t="s">
        <v>883</v>
      </c>
      <c r="O169" s="20">
        <v>35.6</v>
      </c>
    </row>
    <row r="170" spans="1:15" x14ac:dyDescent="0.25">
      <c r="A170" s="15">
        <v>169</v>
      </c>
      <c r="B170" s="15">
        <v>169</v>
      </c>
      <c r="C170" s="17" t="str">
        <f>VLOOKUP(B170,tb_cliente!$A$5:$J$200,2,FALSE)</f>
        <v>Maria Mendes Ribeiro</v>
      </c>
      <c r="D170" s="17" t="str">
        <f>VLOOKUP(B170,tb_cliente!$A$5:$J$200,3,FALSE)</f>
        <v>08058982728</v>
      </c>
      <c r="E170" s="17" t="str">
        <f>VLOOKUP(B170,tb_cliente!$A$5:$J$200,4,FALSE)</f>
        <v>Rua Miguel Pereira</v>
      </c>
      <c r="F170" s="17">
        <f>VLOOKUP(B170,tb_cliente!$A$5:$J$200,5,FALSE)</f>
        <v>13</v>
      </c>
      <c r="G170" s="17" t="str">
        <f>VLOOKUP(B170,tb_cliente!$A$5:$J$200,6,FALSE)</f>
        <v>NULL</v>
      </c>
      <c r="H170" s="17" t="str">
        <f>VLOOKUP(B170,tb_cliente!$A$5:$J$200,7,FALSE)</f>
        <v>Piabetá</v>
      </c>
      <c r="I170" s="17" t="str">
        <f>VLOOKUP(B170,tb_cliente!$A$5:$J$200,8,FALSE)</f>
        <v>Recife</v>
      </c>
      <c r="J170" s="17" t="str">
        <f>VLOOKUP(B170,tb_cliente!$A$5:$J$200,9,FALSE)</f>
        <v>PE</v>
      </c>
      <c r="K170" s="17" t="str">
        <f>VLOOKUP(B170,tb_cliente!$A$5:$J$200,10,FALSE)</f>
        <v>52031‑216</v>
      </c>
      <c r="L170" s="13" t="s">
        <v>856</v>
      </c>
      <c r="M170" s="27" t="s">
        <v>1004</v>
      </c>
      <c r="N170" s="25" t="s">
        <v>883</v>
      </c>
      <c r="O170" s="20">
        <v>319.60000000000002</v>
      </c>
    </row>
    <row r="171" spans="1:15" x14ac:dyDescent="0.25">
      <c r="A171" s="15">
        <v>170</v>
      </c>
      <c r="B171" s="15">
        <v>170</v>
      </c>
      <c r="C171" s="17" t="str">
        <f>VLOOKUP(B171,tb_cliente!$A$5:$J$200,2,FALSE)</f>
        <v>Maria Mendes Sousa</v>
      </c>
      <c r="D171" s="17" t="str">
        <f>VLOOKUP(B171,tb_cliente!$A$5:$J$200,3,FALSE)</f>
        <v>10128349780</v>
      </c>
      <c r="E171" s="17" t="str">
        <f>VLOOKUP(B171,tb_cliente!$A$5:$J$200,4,FALSE)</f>
        <v>Rua João Francisco Silva</v>
      </c>
      <c r="F171" s="17">
        <f>VLOOKUP(B171,tb_cliente!$A$5:$J$200,5,FALSE)</f>
        <v>156</v>
      </c>
      <c r="G171" s="17" t="str">
        <f>VLOOKUP(B171,tb_cliente!$A$5:$J$200,6,FALSE)</f>
        <v>casa 02 Fundos</v>
      </c>
      <c r="H171" s="17" t="str">
        <f>VLOOKUP(B171,tb_cliente!$A$5:$J$200,7,FALSE)</f>
        <v>Olavo Bilac</v>
      </c>
      <c r="I171" s="17" t="str">
        <f>VLOOKUP(B171,tb_cliente!$A$5:$J$200,8,FALSE)</f>
        <v>Recife</v>
      </c>
      <c r="J171" s="17" t="str">
        <f>VLOOKUP(B171,tb_cliente!$A$5:$J$200,9,FALSE)</f>
        <v>PE</v>
      </c>
      <c r="K171" s="17" t="str">
        <f>VLOOKUP(B171,tb_cliente!$A$5:$J$200,10,FALSE)</f>
        <v>52031‑216</v>
      </c>
      <c r="L171" s="13" t="s">
        <v>856</v>
      </c>
      <c r="M171" s="27" t="s">
        <v>1000</v>
      </c>
      <c r="N171" s="25" t="s">
        <v>884</v>
      </c>
      <c r="O171" s="20">
        <v>73.400000000000006</v>
      </c>
    </row>
    <row r="172" spans="1:15" x14ac:dyDescent="0.25">
      <c r="A172" s="15">
        <v>171</v>
      </c>
      <c r="B172" s="15">
        <v>171</v>
      </c>
      <c r="C172" s="17" t="str">
        <f>VLOOKUP(B172,tb_cliente!$A$5:$J$200,2,FALSE)</f>
        <v>Marina Meroto Borges</v>
      </c>
      <c r="D172" s="17" t="str">
        <f>VLOOKUP(B172,tb_cliente!$A$5:$J$200,3,FALSE)</f>
        <v>05678762759</v>
      </c>
      <c r="E172" s="17" t="str">
        <f>VLOOKUP(B172,tb_cliente!$A$5:$J$200,4,FALSE)</f>
        <v>Rua Pinheiros</v>
      </c>
      <c r="F172" s="17">
        <f>VLOOKUP(B172,tb_cliente!$A$5:$J$200,5,FALSE)</f>
        <v>2</v>
      </c>
      <c r="G172" s="17" t="str">
        <f>VLOOKUP(B172,tb_cliente!$A$5:$J$200,6,FALSE)</f>
        <v>Lt 11 Qd 21</v>
      </c>
      <c r="H172" s="17" t="str">
        <f>VLOOKUP(B172,tb_cliente!$A$5:$J$200,7,FALSE)</f>
        <v>Sagrado Coração</v>
      </c>
      <c r="I172" s="17" t="str">
        <f>VLOOKUP(B172,tb_cliente!$A$5:$J$200,8,FALSE)</f>
        <v>Recife</v>
      </c>
      <c r="J172" s="17" t="str">
        <f>VLOOKUP(B172,tb_cliente!$A$5:$J$200,9,FALSE)</f>
        <v>PE</v>
      </c>
      <c r="K172" s="17" t="str">
        <f>VLOOKUP(B172,tb_cliente!$A$5:$J$200,10,FALSE)</f>
        <v>50920‑825</v>
      </c>
      <c r="L172" s="13" t="s">
        <v>856</v>
      </c>
      <c r="M172" s="27" t="s">
        <v>1005</v>
      </c>
      <c r="N172" s="25" t="s">
        <v>884</v>
      </c>
      <c r="O172" s="20">
        <v>8.9</v>
      </c>
    </row>
    <row r="173" spans="1:15" x14ac:dyDescent="0.25">
      <c r="A173" s="15">
        <v>172</v>
      </c>
      <c r="B173" s="15">
        <v>172</v>
      </c>
      <c r="C173" s="17" t="str">
        <f>VLOOKUP(B173,tb_cliente!$A$5:$J$200,2,FALSE)</f>
        <v>Michelle Nascimento de Lima</v>
      </c>
      <c r="D173" s="17" t="str">
        <f>VLOOKUP(B173,tb_cliente!$A$5:$J$200,3,FALSE)</f>
        <v>06621642675</v>
      </c>
      <c r="E173" s="17" t="str">
        <f>VLOOKUP(B173,tb_cliente!$A$5:$J$200,4,FALSE)</f>
        <v>Rua Paramaribo</v>
      </c>
      <c r="F173" s="17" t="str">
        <f>VLOOKUP(B173,tb_cliente!$A$5:$J$200,5,FALSE)</f>
        <v>s/n</v>
      </c>
      <c r="G173" s="17" t="str">
        <f>VLOOKUP(B173,tb_cliente!$A$5:$J$200,6,FALSE)</f>
        <v>Lt 07 Qd 01</v>
      </c>
      <c r="H173" s="17" t="str">
        <f>VLOOKUP(B173,tb_cliente!$A$5:$J$200,7,FALSE)</f>
        <v>Presidente Kennedy</v>
      </c>
      <c r="I173" s="17" t="str">
        <f>VLOOKUP(B173,tb_cliente!$A$5:$J$200,8,FALSE)</f>
        <v>Recife</v>
      </c>
      <c r="J173" s="17" t="str">
        <f>VLOOKUP(B173,tb_cliente!$A$5:$J$200,9,FALSE)</f>
        <v>PE</v>
      </c>
      <c r="K173" s="17" t="str">
        <f>VLOOKUP(B173,tb_cliente!$A$5:$J$200,10,FALSE)</f>
        <v>50920‑825</v>
      </c>
      <c r="L173" s="13" t="s">
        <v>856</v>
      </c>
      <c r="M173" s="27" t="s">
        <v>998</v>
      </c>
      <c r="N173" s="25" t="s">
        <v>884</v>
      </c>
      <c r="O173" s="20">
        <v>11.9</v>
      </c>
    </row>
    <row r="174" spans="1:15" x14ac:dyDescent="0.25">
      <c r="A174" s="15">
        <v>173</v>
      </c>
      <c r="B174" s="15">
        <v>173</v>
      </c>
      <c r="C174" s="17" t="str">
        <f>VLOOKUP(B174,tb_cliente!$A$5:$J$200,2,FALSE)</f>
        <v>Mozart Niedijo dos Santos</v>
      </c>
      <c r="D174" s="17" t="str">
        <f>VLOOKUP(B174,tb_cliente!$A$5:$J$200,3,FALSE)</f>
        <v>10893691609</v>
      </c>
      <c r="E174" s="17" t="str">
        <f>VLOOKUP(B174,tb_cliente!$A$5:$J$200,4,FALSE)</f>
        <v>Rua Haia</v>
      </c>
      <c r="F174" s="17">
        <f>VLOOKUP(B174,tb_cliente!$A$5:$J$200,5,FALSE)</f>
        <v>8</v>
      </c>
      <c r="G174" s="17" t="str">
        <f>VLOOKUP(B174,tb_cliente!$A$5:$J$200,6,FALSE)</f>
        <v>B 26 C 8</v>
      </c>
      <c r="H174" s="17" t="str">
        <f>VLOOKUP(B174,tb_cliente!$A$5:$J$200,7,FALSE)</f>
        <v>Mantiquira</v>
      </c>
      <c r="I174" s="17" t="str">
        <f>VLOOKUP(B174,tb_cliente!$A$5:$J$200,8,FALSE)</f>
        <v>Recife</v>
      </c>
      <c r="J174" s="17" t="str">
        <f>VLOOKUP(B174,tb_cliente!$A$5:$J$200,9,FALSE)</f>
        <v>PE</v>
      </c>
      <c r="K174" s="17" t="str">
        <f>VLOOKUP(B174,tb_cliente!$A$5:$J$200,10,FALSE)</f>
        <v>52031‑216</v>
      </c>
      <c r="L174" s="13" t="s">
        <v>856</v>
      </c>
      <c r="M174" s="27" t="s">
        <v>997</v>
      </c>
      <c r="N174" s="25" t="s">
        <v>884</v>
      </c>
      <c r="O174" s="20">
        <v>35.6</v>
      </c>
    </row>
    <row r="175" spans="1:15" x14ac:dyDescent="0.25">
      <c r="A175" s="15">
        <v>174</v>
      </c>
      <c r="B175" s="15">
        <v>174</v>
      </c>
      <c r="C175" s="17" t="str">
        <f>VLOOKUP(B175,tb_cliente!$A$5:$J$200,2,FALSE)</f>
        <v>Muhammad Nogueira</v>
      </c>
      <c r="D175" s="17" t="str">
        <f>VLOOKUP(B175,tb_cliente!$A$5:$J$200,3,FALSE)</f>
        <v>06605316550</v>
      </c>
      <c r="E175" s="17" t="str">
        <f>VLOOKUP(B175,tb_cliente!$A$5:$J$200,4,FALSE)</f>
        <v>Rua Paramirim</v>
      </c>
      <c r="F175" s="17">
        <f>VLOOKUP(B175,tb_cliente!$A$5:$J$200,5,FALSE)</f>
        <v>93</v>
      </c>
      <c r="G175" s="17" t="str">
        <f>VLOOKUP(B175,tb_cliente!$A$5:$J$200,6,FALSE)</f>
        <v>Lt 09 Qd 41</v>
      </c>
      <c r="H175" s="17" t="str">
        <f>VLOOKUP(B175,tb_cliente!$A$5:$J$200,7,FALSE)</f>
        <v>Presidente Kennedy</v>
      </c>
      <c r="I175" s="17" t="str">
        <f>VLOOKUP(B175,tb_cliente!$A$5:$J$200,8,FALSE)</f>
        <v>Recife</v>
      </c>
      <c r="J175" s="17" t="str">
        <f>VLOOKUP(B175,tb_cliente!$A$5:$J$200,9,FALSE)</f>
        <v>PE</v>
      </c>
      <c r="K175" s="17" t="str">
        <f>VLOOKUP(B175,tb_cliente!$A$5:$J$200,10,FALSE)</f>
        <v>50920‑825</v>
      </c>
      <c r="L175" s="13" t="s">
        <v>856</v>
      </c>
      <c r="M175" s="27" t="s">
        <v>1005</v>
      </c>
      <c r="N175" s="25" t="s">
        <v>885</v>
      </c>
      <c r="O175" s="20">
        <v>8.9</v>
      </c>
    </row>
    <row r="176" spans="1:15" x14ac:dyDescent="0.25">
      <c r="A176" s="15">
        <v>175</v>
      </c>
      <c r="B176" s="15">
        <v>175</v>
      </c>
      <c r="C176" s="17" t="str">
        <f>VLOOKUP(B176,tb_cliente!$A$5:$J$200,2,FALSE)</f>
        <v>Raphael Presley Silva</v>
      </c>
      <c r="D176" s="17" t="str">
        <f>VLOOKUP(B176,tb_cliente!$A$5:$J$200,3,FALSE)</f>
        <v>05245043709</v>
      </c>
      <c r="E176" s="17" t="str">
        <f>VLOOKUP(B176,tb_cliente!$A$5:$J$200,4,FALSE)</f>
        <v>Rua Projetada</v>
      </c>
      <c r="F176" s="17">
        <f>VLOOKUP(B176,tb_cliente!$A$5:$J$200,5,FALSE)</f>
        <v>18</v>
      </c>
      <c r="G176" s="17" t="str">
        <f>VLOOKUP(B176,tb_cliente!$A$5:$J$200,6,FALSE)</f>
        <v>casa</v>
      </c>
      <c r="H176" s="17" t="str">
        <f>VLOOKUP(B176,tb_cliente!$A$5:$J$200,7,FALSE)</f>
        <v>Santa Luzia</v>
      </c>
      <c r="I176" s="17" t="str">
        <f>VLOOKUP(B176,tb_cliente!$A$5:$J$200,8,FALSE)</f>
        <v>Recife</v>
      </c>
      <c r="J176" s="17" t="str">
        <f>VLOOKUP(B176,tb_cliente!$A$5:$J$200,9,FALSE)</f>
        <v>PE</v>
      </c>
      <c r="K176" s="17" t="str">
        <f>VLOOKUP(B176,tb_cliente!$A$5:$J$200,10,FALSE)</f>
        <v>50920‑825</v>
      </c>
      <c r="L176" s="13" t="s">
        <v>856</v>
      </c>
      <c r="M176" s="27" t="s">
        <v>997</v>
      </c>
      <c r="N176" s="25" t="s">
        <v>885</v>
      </c>
      <c r="O176" s="20">
        <v>35.6</v>
      </c>
    </row>
    <row r="177" spans="1:15" x14ac:dyDescent="0.25">
      <c r="A177" s="15">
        <v>176</v>
      </c>
      <c r="B177" s="15">
        <v>176</v>
      </c>
      <c r="C177" s="17" t="str">
        <f>VLOOKUP(B177,tb_cliente!$A$5:$J$200,2,FALSE)</f>
        <v>Roberta Ribeiro de Farias</v>
      </c>
      <c r="D177" s="17" t="str">
        <f>VLOOKUP(B177,tb_cliente!$A$5:$J$200,3,FALSE)</f>
        <v>04711309702</v>
      </c>
      <c r="E177" s="17" t="str">
        <f>VLOOKUP(B177,tb_cliente!$A$5:$J$200,4,FALSE)</f>
        <v>Rua Ramiz Galvão</v>
      </c>
      <c r="F177" s="17">
        <f>VLOOKUP(B177,tb_cliente!$A$5:$J$200,5,FALSE)</f>
        <v>445</v>
      </c>
      <c r="G177" s="17" t="str">
        <f>VLOOKUP(B177,tb_cliente!$A$5:$J$200,6,FALSE)</f>
        <v>casa</v>
      </c>
      <c r="H177" s="17" t="str">
        <f>VLOOKUP(B177,tb_cliente!$A$5:$J$200,7,FALSE)</f>
        <v>Santo Antonio</v>
      </c>
      <c r="I177" s="17" t="str">
        <f>VLOOKUP(B177,tb_cliente!$A$5:$J$200,8,FALSE)</f>
        <v>Recife</v>
      </c>
      <c r="J177" s="17" t="str">
        <f>VLOOKUP(B177,tb_cliente!$A$5:$J$200,9,FALSE)</f>
        <v>PE</v>
      </c>
      <c r="K177" s="17" t="str">
        <f>VLOOKUP(B177,tb_cliente!$A$5:$J$200,10,FALSE)</f>
        <v>50810‑065</v>
      </c>
      <c r="L177" s="13" t="s">
        <v>856</v>
      </c>
      <c r="M177" s="27" t="s">
        <v>1004</v>
      </c>
      <c r="N177" s="25" t="s">
        <v>885</v>
      </c>
      <c r="O177" s="20">
        <v>319.60000000000002</v>
      </c>
    </row>
    <row r="178" spans="1:15" x14ac:dyDescent="0.25">
      <c r="A178" s="15">
        <v>177</v>
      </c>
      <c r="B178" s="15">
        <v>177</v>
      </c>
      <c r="C178" s="17" t="str">
        <f>VLOOKUP(B178,tb_cliente!$A$5:$J$200,2,FALSE)</f>
        <v>Rodrigo Rodolfo Fortunato</v>
      </c>
      <c r="D178" s="17" t="str">
        <f>VLOOKUP(B178,tb_cliente!$A$5:$J$200,3,FALSE)</f>
        <v>09961606735</v>
      </c>
      <c r="E178" s="17" t="str">
        <f>VLOOKUP(B178,tb_cliente!$A$5:$J$200,4,FALSE)</f>
        <v>Rua Joinville</v>
      </c>
      <c r="F178" s="17">
        <f>VLOOKUP(B178,tb_cliente!$A$5:$J$200,5,FALSE)</f>
        <v>19</v>
      </c>
      <c r="G178" s="17" t="str">
        <f>VLOOKUP(B178,tb_cliente!$A$5:$J$200,6,FALSE)</f>
        <v>NULL</v>
      </c>
      <c r="H178" s="17" t="str">
        <f>VLOOKUP(B178,tb_cliente!$A$5:$J$200,7,FALSE)</f>
        <v>Parada Angelica</v>
      </c>
      <c r="I178" s="17" t="str">
        <f>VLOOKUP(B178,tb_cliente!$A$5:$J$200,8,FALSE)</f>
        <v>Recife</v>
      </c>
      <c r="J178" s="17" t="str">
        <f>VLOOKUP(B178,tb_cliente!$A$5:$J$200,9,FALSE)</f>
        <v>PE</v>
      </c>
      <c r="K178" s="17" t="str">
        <f>VLOOKUP(B178,tb_cliente!$A$5:$J$200,10,FALSE)</f>
        <v>52031‑216</v>
      </c>
      <c r="L178" s="13" t="s">
        <v>856</v>
      </c>
      <c r="M178" s="27" t="s">
        <v>1002</v>
      </c>
      <c r="N178" s="25" t="s">
        <v>885</v>
      </c>
      <c r="O178" s="20">
        <v>123.1</v>
      </c>
    </row>
    <row r="179" spans="1:15" x14ac:dyDescent="0.25">
      <c r="A179" s="15">
        <v>178</v>
      </c>
      <c r="B179" s="15">
        <v>178</v>
      </c>
      <c r="C179" s="17" t="str">
        <f>VLOOKUP(B179,tb_cliente!$A$5:$J$200,2,FALSE)</f>
        <v>Rogerio Rodrigues de Oliveira Silva</v>
      </c>
      <c r="D179" s="17" t="str">
        <f>VLOOKUP(B179,tb_cliente!$A$5:$J$200,3,FALSE)</f>
        <v>06252389674</v>
      </c>
      <c r="E179" s="17" t="str">
        <f>VLOOKUP(B179,tb_cliente!$A$5:$J$200,4,FALSE)</f>
        <v>Rua Pau Brasil</v>
      </c>
      <c r="F179" s="17">
        <f>VLOOKUP(B179,tb_cliente!$A$5:$J$200,5,FALSE)</f>
        <v>13</v>
      </c>
      <c r="G179" s="17" t="str">
        <f>VLOOKUP(B179,tb_cliente!$A$5:$J$200,6,FALSE)</f>
        <v>casa</v>
      </c>
      <c r="H179" s="17" t="str">
        <f>VLOOKUP(B179,tb_cliente!$A$5:$J$200,7,FALSE)</f>
        <v>Primavera</v>
      </c>
      <c r="I179" s="17" t="str">
        <f>VLOOKUP(B179,tb_cliente!$A$5:$J$200,8,FALSE)</f>
        <v>Recife</v>
      </c>
      <c r="J179" s="17" t="str">
        <f>VLOOKUP(B179,tb_cliente!$A$5:$J$200,9,FALSE)</f>
        <v>PE</v>
      </c>
      <c r="K179" s="17" t="str">
        <f>VLOOKUP(B179,tb_cliente!$A$5:$J$200,10,FALSE)</f>
        <v>50920‑825</v>
      </c>
      <c r="L179" s="13" t="s">
        <v>856</v>
      </c>
      <c r="M179" s="27" t="s">
        <v>1001</v>
      </c>
      <c r="N179" s="25" t="s">
        <v>885</v>
      </c>
      <c r="O179" s="20">
        <v>85.3</v>
      </c>
    </row>
    <row r="180" spans="1:15" x14ac:dyDescent="0.25">
      <c r="A180" s="15">
        <v>179</v>
      </c>
      <c r="B180" s="15">
        <v>179</v>
      </c>
      <c r="C180" s="17" t="str">
        <f>VLOOKUP(B180,tb_cliente!$A$5:$J$200,2,FALSE)</f>
        <v>Ronaldo Rosa Gomes</v>
      </c>
      <c r="D180" s="17" t="str">
        <f>VLOOKUP(B180,tb_cliente!$A$5:$J$200,3,FALSE)</f>
        <v>10019103733</v>
      </c>
      <c r="E180" s="17" t="str">
        <f>VLOOKUP(B180,tb_cliente!$A$5:$J$200,4,FALSE)</f>
        <v>Rua Joel José Dias</v>
      </c>
      <c r="F180" s="17">
        <f>VLOOKUP(B180,tb_cliente!$A$5:$J$200,5,FALSE)</f>
        <v>50</v>
      </c>
      <c r="G180" s="17" t="str">
        <f>VLOOKUP(B180,tb_cliente!$A$5:$J$200,6,FALSE)</f>
        <v>ca 1 SB</v>
      </c>
      <c r="H180" s="17" t="str">
        <f>VLOOKUP(B180,tb_cliente!$A$5:$J$200,7,FALSE)</f>
        <v>Parada Angelica</v>
      </c>
      <c r="I180" s="17" t="str">
        <f>VLOOKUP(B180,tb_cliente!$A$5:$J$200,8,FALSE)</f>
        <v>Recife</v>
      </c>
      <c r="J180" s="17" t="str">
        <f>VLOOKUP(B180,tb_cliente!$A$5:$J$200,9,FALSE)</f>
        <v>PE</v>
      </c>
      <c r="K180" s="17" t="str">
        <f>VLOOKUP(B180,tb_cliente!$A$5:$J$200,10,FALSE)</f>
        <v>52031‑216</v>
      </c>
      <c r="L180" s="13" t="s">
        <v>856</v>
      </c>
      <c r="M180" s="27" t="s">
        <v>1004</v>
      </c>
      <c r="N180" s="25" t="s">
        <v>885</v>
      </c>
      <c r="O180" s="20">
        <v>319.60000000000002</v>
      </c>
    </row>
    <row r="181" spans="1:15" x14ac:dyDescent="0.25">
      <c r="A181" s="15">
        <v>180</v>
      </c>
      <c r="B181" s="15">
        <v>180</v>
      </c>
      <c r="C181" s="17" t="str">
        <f>VLOOKUP(B181,tb_cliente!$A$5:$J$200,2,FALSE)</f>
        <v>Ruan Sampaio Silva</v>
      </c>
      <c r="D181" s="17" t="str">
        <f>VLOOKUP(B181,tb_cliente!$A$5:$J$200,3,FALSE)</f>
        <v>07937038675</v>
      </c>
      <c r="E181" s="17" t="str">
        <f>VLOOKUP(B181,tb_cliente!$A$5:$J$200,4,FALSE)</f>
        <v xml:space="preserve">Rua Mirindibas </v>
      </c>
      <c r="F181" s="17">
        <f>VLOOKUP(B181,tb_cliente!$A$5:$J$200,5,FALSE)</f>
        <v>25</v>
      </c>
      <c r="G181" s="17" t="str">
        <f>VLOOKUP(B181,tb_cliente!$A$5:$J$200,6,FALSE)</f>
        <v>NULL</v>
      </c>
      <c r="H181" s="17" t="str">
        <f>VLOOKUP(B181,tb_cliente!$A$5:$J$200,7,FALSE)</f>
        <v>Pilar</v>
      </c>
      <c r="I181" s="17" t="str">
        <f>VLOOKUP(B181,tb_cliente!$A$5:$J$200,8,FALSE)</f>
        <v>Recife</v>
      </c>
      <c r="J181" s="17" t="str">
        <f>VLOOKUP(B181,tb_cliente!$A$5:$J$200,9,FALSE)</f>
        <v>PE</v>
      </c>
      <c r="K181" s="17" t="str">
        <f>VLOOKUP(B181,tb_cliente!$A$5:$J$200,10,FALSE)</f>
        <v>52031‑216</v>
      </c>
      <c r="L181" s="13" t="s">
        <v>856</v>
      </c>
      <c r="M181" s="27" t="s">
        <v>1002</v>
      </c>
      <c r="N181" s="25" t="s">
        <v>886</v>
      </c>
      <c r="O181" s="20">
        <v>123.1</v>
      </c>
    </row>
    <row r="182" spans="1:15" x14ac:dyDescent="0.25">
      <c r="A182" s="15">
        <v>181</v>
      </c>
      <c r="B182" s="15">
        <v>181</v>
      </c>
      <c r="C182" s="17" t="str">
        <f>VLOOKUP(B182,tb_cliente!$A$5:$J$200,2,FALSE)</f>
        <v>Rubem Sander Galvão dos Santos</v>
      </c>
      <c r="D182" s="17" t="str">
        <f>VLOOKUP(B182,tb_cliente!$A$5:$J$200,3,FALSE)</f>
        <v>09964681701</v>
      </c>
      <c r="E182" s="17" t="str">
        <f>VLOOKUP(B182,tb_cliente!$A$5:$J$200,4,FALSE)</f>
        <v>Rua Joinvile</v>
      </c>
      <c r="F182" s="17">
        <f>VLOOKUP(B182,tb_cliente!$A$5:$J$200,5,FALSE)</f>
        <v>1035</v>
      </c>
      <c r="G182" s="17" t="str">
        <f>VLOOKUP(B182,tb_cliente!$A$5:$J$200,6,FALSE)</f>
        <v>casa 01</v>
      </c>
      <c r="H182" s="17" t="str">
        <f>VLOOKUP(B182,tb_cliente!$A$5:$J$200,7,FALSE)</f>
        <v>Parada Angelica</v>
      </c>
      <c r="I182" s="17" t="str">
        <f>VLOOKUP(B182,tb_cliente!$A$5:$J$200,8,FALSE)</f>
        <v>Recife</v>
      </c>
      <c r="J182" s="17" t="str">
        <f>VLOOKUP(B182,tb_cliente!$A$5:$J$200,9,FALSE)</f>
        <v>PE</v>
      </c>
      <c r="K182" s="17" t="str">
        <f>VLOOKUP(B182,tb_cliente!$A$5:$J$200,10,FALSE)</f>
        <v>52031‑216</v>
      </c>
      <c r="L182" s="13" t="s">
        <v>856</v>
      </c>
      <c r="M182" s="27" t="s">
        <v>1000</v>
      </c>
      <c r="N182" s="25" t="s">
        <v>886</v>
      </c>
      <c r="O182" s="20">
        <v>73.400000000000006</v>
      </c>
    </row>
    <row r="183" spans="1:15" x14ac:dyDescent="0.25">
      <c r="A183" s="15">
        <v>182</v>
      </c>
      <c r="B183" s="15">
        <v>182</v>
      </c>
      <c r="C183" s="17" t="str">
        <f>VLOOKUP(B183,tb_cliente!$A$5:$J$200,2,FALSE)</f>
        <v>Sarah Santos da Silva</v>
      </c>
      <c r="D183" s="17" t="str">
        <f>VLOOKUP(B183,tb_cliente!$A$5:$J$200,3,FALSE)</f>
        <v>07985835769</v>
      </c>
      <c r="E183" s="17" t="str">
        <f>VLOOKUP(B183,tb_cliente!$A$5:$J$200,4,FALSE)</f>
        <v>Rua Ministro Fernando da Costa</v>
      </c>
      <c r="F183" s="17">
        <f>VLOOKUP(B183,tb_cliente!$A$5:$J$200,5,FALSE)</f>
        <v>366</v>
      </c>
      <c r="G183" s="17" t="str">
        <f>VLOOKUP(B183,tb_cliente!$A$5:$J$200,6,FALSE)</f>
        <v>casa</v>
      </c>
      <c r="H183" s="17" t="str">
        <f>VLOOKUP(B183,tb_cliente!$A$5:$J$200,7,FALSE)</f>
        <v>Pilar</v>
      </c>
      <c r="I183" s="17" t="str">
        <f>VLOOKUP(B183,tb_cliente!$A$5:$J$200,8,FALSE)</f>
        <v>null</v>
      </c>
      <c r="J183" s="17" t="str">
        <f>VLOOKUP(B183,tb_cliente!$A$5:$J$200,9,FALSE)</f>
        <v>null</v>
      </c>
      <c r="K183" s="17" t="str">
        <f>VLOOKUP(B183,tb_cliente!$A$5:$J$200,10,FALSE)</f>
        <v>null</v>
      </c>
      <c r="L183" s="13" t="s">
        <v>856</v>
      </c>
      <c r="M183" s="27" t="s">
        <v>1004</v>
      </c>
      <c r="N183" s="25" t="s">
        <v>886</v>
      </c>
      <c r="O183" s="20">
        <v>319.60000000000002</v>
      </c>
    </row>
    <row r="184" spans="1:15" x14ac:dyDescent="0.25">
      <c r="A184" s="15">
        <v>183</v>
      </c>
      <c r="B184" s="15">
        <v>183</v>
      </c>
      <c r="C184" s="17" t="str">
        <f>VLOOKUP(B184,tb_cliente!$A$5:$J$200,2,FALSE)</f>
        <v>Sebastião Santos da Silva Fernandes</v>
      </c>
      <c r="D184" s="17" t="str">
        <f>VLOOKUP(B184,tb_cliente!$A$5:$J$200,3,FALSE)</f>
        <v>04426846689</v>
      </c>
      <c r="E184" s="17" t="str">
        <f>VLOOKUP(B184,tb_cliente!$A$5:$J$200,4,FALSE)</f>
        <v>Rua Rio Branco</v>
      </c>
      <c r="F184" s="17">
        <f>VLOOKUP(B184,tb_cliente!$A$5:$J$200,5,FALSE)</f>
        <v>1</v>
      </c>
      <c r="G184" s="17" t="str">
        <f>VLOOKUP(B184,tb_cliente!$A$5:$J$200,6,FALSE)</f>
        <v>NULL</v>
      </c>
      <c r="H184" s="17" t="str">
        <f>VLOOKUP(B184,tb_cliente!$A$5:$J$200,7,FALSE)</f>
        <v>São Bento</v>
      </c>
      <c r="I184" s="17" t="str">
        <f>VLOOKUP(B184,tb_cliente!$A$5:$J$200,8,FALSE)</f>
        <v>Recife</v>
      </c>
      <c r="J184" s="17" t="str">
        <f>VLOOKUP(B184,tb_cliente!$A$5:$J$200,9,FALSE)</f>
        <v>PE</v>
      </c>
      <c r="K184" s="17" t="str">
        <f>VLOOKUP(B184,tb_cliente!$A$5:$J$200,10,FALSE)</f>
        <v>50810‑065</v>
      </c>
      <c r="L184" s="13" t="s">
        <v>856</v>
      </c>
      <c r="M184" s="27" t="s">
        <v>998</v>
      </c>
      <c r="N184" s="25" t="s">
        <v>886</v>
      </c>
      <c r="O184" s="20">
        <v>11.9</v>
      </c>
    </row>
    <row r="185" spans="1:15" x14ac:dyDescent="0.25">
      <c r="A185" s="15">
        <v>184</v>
      </c>
      <c r="B185" s="15">
        <v>184</v>
      </c>
      <c r="C185" s="17" t="str">
        <f>VLOOKUP(B185,tb_cliente!$A$5:$J$200,2,FALSE)</f>
        <v>Sergio Santos de Oliveira Costa</v>
      </c>
      <c r="D185" s="17" t="str">
        <f>VLOOKUP(B185,tb_cliente!$A$5:$J$200,3,FALSE)</f>
        <v>08405662702</v>
      </c>
      <c r="E185" s="17" t="str">
        <f>VLOOKUP(B185,tb_cliente!$A$5:$J$200,4,FALSE)</f>
        <v>Rua Mario Ponde</v>
      </c>
      <c r="F185" s="17" t="str">
        <f>VLOOKUP(B185,tb_cliente!$A$5:$J$200,5,FALSE)</f>
        <v>s/n</v>
      </c>
      <c r="G185" s="17" t="str">
        <f>VLOOKUP(B185,tb_cliente!$A$5:$J$200,6,FALSE)</f>
        <v>Lt 29 Qd A</v>
      </c>
      <c r="H185" s="17" t="str">
        <f>VLOOKUP(B185,tb_cliente!$A$5:$J$200,7,FALSE)</f>
        <v>Petrolandia</v>
      </c>
      <c r="I185" s="17" t="str">
        <f>VLOOKUP(B185,tb_cliente!$A$5:$J$200,8,FALSE)</f>
        <v>Recife</v>
      </c>
      <c r="J185" s="17" t="str">
        <f>VLOOKUP(B185,tb_cliente!$A$5:$J$200,9,FALSE)</f>
        <v>PE</v>
      </c>
      <c r="K185" s="17" t="str">
        <f>VLOOKUP(B185,tb_cliente!$A$5:$J$200,10,FALSE)</f>
        <v>52031‑216</v>
      </c>
      <c r="L185" s="13" t="s">
        <v>856</v>
      </c>
      <c r="M185" s="27" t="s">
        <v>999</v>
      </c>
      <c r="N185" s="25" t="s">
        <v>886</v>
      </c>
      <c r="O185" s="20">
        <v>37.799999999999997</v>
      </c>
    </row>
    <row r="186" spans="1:15" x14ac:dyDescent="0.25">
      <c r="A186" s="15">
        <v>185</v>
      </c>
      <c r="B186" s="15">
        <v>185</v>
      </c>
      <c r="C186" s="17" t="str">
        <f>VLOOKUP(B186,tb_cliente!$A$5:$J$200,2,FALSE)</f>
        <v>Thamyris Silva da Penha</v>
      </c>
      <c r="D186" s="17" t="str">
        <f>VLOOKUP(B186,tb_cliente!$A$5:$J$200,3,FALSE)</f>
        <v>05016119610</v>
      </c>
      <c r="E186" s="17" t="str">
        <f>VLOOKUP(B186,tb_cliente!$A$5:$J$200,4,FALSE)</f>
        <v>Rua Quatorze</v>
      </c>
      <c r="F186" s="17">
        <f>VLOOKUP(B186,tb_cliente!$A$5:$J$200,5,FALSE)</f>
        <v>0</v>
      </c>
      <c r="G186" s="17" t="str">
        <f>VLOOKUP(B186,tb_cliente!$A$5:$J$200,6,FALSE)</f>
        <v xml:space="preserve"> lt14 Qd25</v>
      </c>
      <c r="H186" s="17" t="str">
        <f>VLOOKUP(B186,tb_cliente!$A$5:$J$200,7,FALSE)</f>
        <v>santíssimo</v>
      </c>
      <c r="I186" s="17" t="str">
        <f>VLOOKUP(B186,tb_cliente!$A$5:$J$200,8,FALSE)</f>
        <v>Recife</v>
      </c>
      <c r="J186" s="17" t="str">
        <f>VLOOKUP(B186,tb_cliente!$A$5:$J$200,9,FALSE)</f>
        <v>PE</v>
      </c>
      <c r="K186" s="17" t="str">
        <f>VLOOKUP(B186,tb_cliente!$A$5:$J$200,10,FALSE)</f>
        <v>50810‑065</v>
      </c>
      <c r="L186" s="13" t="s">
        <v>856</v>
      </c>
      <c r="M186" s="27" t="s">
        <v>1002</v>
      </c>
      <c r="N186" s="25" t="s">
        <v>886</v>
      </c>
      <c r="O186" s="20">
        <v>123.1</v>
      </c>
    </row>
    <row r="187" spans="1:15" x14ac:dyDescent="0.25">
      <c r="A187" s="15">
        <v>186</v>
      </c>
      <c r="B187" s="15">
        <v>186</v>
      </c>
      <c r="C187" s="17" t="str">
        <f>VLOOKUP(B187,tb_cliente!$A$5:$J$200,2,FALSE)</f>
        <v>Thays Silva de Abreu</v>
      </c>
      <c r="D187" s="17" t="str">
        <f>VLOOKUP(B187,tb_cliente!$A$5:$J$200,3,FALSE)</f>
        <v>08216863779</v>
      </c>
      <c r="E187" s="17" t="str">
        <f>VLOOKUP(B187,tb_cliente!$A$5:$J$200,4,FALSE)</f>
        <v>Rua Marte</v>
      </c>
      <c r="F187" s="17">
        <f>VLOOKUP(B187,tb_cliente!$A$5:$J$200,5,FALSE)</f>
        <v>15</v>
      </c>
      <c r="G187" s="17" t="str">
        <f>VLOOKUP(B187,tb_cliente!$A$5:$J$200,6,FALSE)</f>
        <v>Kitinete/ apartamento 02</v>
      </c>
      <c r="H187" s="17" t="str">
        <f>VLOOKUP(B187,tb_cliente!$A$5:$J$200,7,FALSE)</f>
        <v>Petrovale</v>
      </c>
      <c r="I187" s="17" t="str">
        <f>VLOOKUP(B187,tb_cliente!$A$5:$J$200,8,FALSE)</f>
        <v>Recife</v>
      </c>
      <c r="J187" s="17" t="str">
        <f>VLOOKUP(B187,tb_cliente!$A$5:$J$200,9,FALSE)</f>
        <v>PE</v>
      </c>
      <c r="K187" s="17" t="str">
        <f>VLOOKUP(B187,tb_cliente!$A$5:$J$200,10,FALSE)</f>
        <v>52031‑216</v>
      </c>
      <c r="L187" s="13" t="s">
        <v>856</v>
      </c>
      <c r="M187" s="27" t="s">
        <v>997</v>
      </c>
      <c r="N187" s="25" t="s">
        <v>887</v>
      </c>
      <c r="O187" s="20">
        <v>35.6</v>
      </c>
    </row>
    <row r="188" spans="1:15" x14ac:dyDescent="0.25">
      <c r="A188" s="15">
        <v>187</v>
      </c>
      <c r="B188" s="15">
        <v>187</v>
      </c>
      <c r="C188" s="17" t="str">
        <f>VLOOKUP(B188,tb_cliente!$A$5:$J$200,2,FALSE)</f>
        <v>Thiago Silva de Sousa</v>
      </c>
      <c r="D188" s="17" t="str">
        <f>VLOOKUP(B188,tb_cliente!$A$5:$J$200,3,FALSE)</f>
        <v>10603941795</v>
      </c>
      <c r="E188" s="17" t="str">
        <f>VLOOKUP(B188,tb_cliente!$A$5:$J$200,4,FALSE)</f>
        <v>Rua Iracema de alencar</v>
      </c>
      <c r="F188" s="17">
        <f>VLOOKUP(B188,tb_cliente!$A$5:$J$200,5,FALSE)</f>
        <v>230</v>
      </c>
      <c r="G188" s="17" t="str">
        <f>VLOOKUP(B188,tb_cliente!$A$5:$J$200,6,FALSE)</f>
        <v>NULL</v>
      </c>
      <c r="H188" s="17" t="str">
        <f>VLOOKUP(B188,tb_cliente!$A$5:$J$200,7,FALSE)</f>
        <v>Monjolos</v>
      </c>
      <c r="I188" s="17" t="str">
        <f>VLOOKUP(B188,tb_cliente!$A$5:$J$200,8,FALSE)</f>
        <v>Recife</v>
      </c>
      <c r="J188" s="17" t="str">
        <f>VLOOKUP(B188,tb_cliente!$A$5:$J$200,9,FALSE)</f>
        <v>PE</v>
      </c>
      <c r="K188" s="17" t="str">
        <f>VLOOKUP(B188,tb_cliente!$A$5:$J$200,10,FALSE)</f>
        <v>52031‑216</v>
      </c>
      <c r="L188" s="13" t="s">
        <v>856</v>
      </c>
      <c r="M188" s="27" t="s">
        <v>997</v>
      </c>
      <c r="N188" s="25" t="s">
        <v>887</v>
      </c>
      <c r="O188" s="20">
        <v>35.6</v>
      </c>
    </row>
    <row r="189" spans="1:15" x14ac:dyDescent="0.25">
      <c r="A189" s="15">
        <v>188</v>
      </c>
      <c r="B189" s="15">
        <v>188</v>
      </c>
      <c r="C189" s="17" t="str">
        <f>VLOOKUP(B189,tb_cliente!$A$5:$J$200,2,FALSE)</f>
        <v>Tulio Silva dos Santos</v>
      </c>
      <c r="D189" s="17" t="str">
        <f>VLOOKUP(B189,tb_cliente!$A$5:$J$200,3,FALSE)</f>
        <v>04554564713</v>
      </c>
      <c r="E189" s="17" t="str">
        <f>VLOOKUP(B189,tb_cliente!$A$5:$J$200,4,FALSE)</f>
        <v>Rua Recife</v>
      </c>
      <c r="F189" s="17">
        <f>VLOOKUP(B189,tb_cliente!$A$5:$J$200,5,FALSE)</f>
        <v>208</v>
      </c>
      <c r="G189" s="17" t="str">
        <f>VLOOKUP(B189,tb_cliente!$A$5:$J$200,6,FALSE)</f>
        <v>NULL</v>
      </c>
      <c r="H189" s="17" t="str">
        <f>VLOOKUP(B189,tb_cliente!$A$5:$J$200,7,FALSE)</f>
        <v>Santo Antonio</v>
      </c>
      <c r="I189" s="17" t="str">
        <f>VLOOKUP(B189,tb_cliente!$A$5:$J$200,8,FALSE)</f>
        <v>Recife</v>
      </c>
      <c r="J189" s="17" t="str">
        <f>VLOOKUP(B189,tb_cliente!$A$5:$J$200,9,FALSE)</f>
        <v>PE</v>
      </c>
      <c r="K189" s="17" t="str">
        <f>VLOOKUP(B189,tb_cliente!$A$5:$J$200,10,FALSE)</f>
        <v>50810‑065</v>
      </c>
      <c r="L189" s="13" t="s">
        <v>856</v>
      </c>
      <c r="M189" s="27" t="s">
        <v>1000</v>
      </c>
      <c r="N189" s="25" t="s">
        <v>887</v>
      </c>
      <c r="O189" s="20">
        <v>73.400000000000006</v>
      </c>
    </row>
    <row r="190" spans="1:15" x14ac:dyDescent="0.25">
      <c r="A190" s="15">
        <v>189</v>
      </c>
      <c r="B190" s="15">
        <v>189</v>
      </c>
      <c r="C190" s="17" t="str">
        <f>VLOOKUP(B190,tb_cliente!$A$5:$J$200,2,FALSE)</f>
        <v>Victoria Souza Fernandes</v>
      </c>
      <c r="D190" s="17" t="str">
        <f>VLOOKUP(B190,tb_cliente!$A$5:$J$200,3,FALSE)</f>
        <v>08682883744</v>
      </c>
      <c r="E190" s="17" t="str">
        <f>VLOOKUP(B190,tb_cliente!$A$5:$J$200,4,FALSE)</f>
        <v>Rua Maria Benedita Gama</v>
      </c>
      <c r="F190" s="17">
        <f>VLOOKUP(B190,tb_cliente!$A$5:$J$200,5,FALSE)</f>
        <v>5</v>
      </c>
      <c r="G190" s="17" t="str">
        <f>VLOOKUP(B190,tb_cliente!$A$5:$J$200,6,FALSE)</f>
        <v>NULL</v>
      </c>
      <c r="H190" s="17" t="str">
        <f>VLOOKUP(B190,tb_cliente!$A$5:$J$200,7,FALSE)</f>
        <v>Parque Uruguaiana</v>
      </c>
      <c r="I190" s="17" t="str">
        <f>VLOOKUP(B190,tb_cliente!$A$5:$J$200,8,FALSE)</f>
        <v>Recife</v>
      </c>
      <c r="J190" s="17" t="str">
        <f>VLOOKUP(B190,tb_cliente!$A$5:$J$200,9,FALSE)</f>
        <v>PE</v>
      </c>
      <c r="K190" s="17" t="str">
        <f>VLOOKUP(B190,tb_cliente!$A$5:$J$200,10,FALSE)</f>
        <v>52031‑216</v>
      </c>
      <c r="L190" s="13" t="s">
        <v>856</v>
      </c>
      <c r="M190" s="27" t="s">
        <v>1001</v>
      </c>
      <c r="N190" s="25" t="s">
        <v>887</v>
      </c>
      <c r="O190" s="20">
        <v>85.3</v>
      </c>
    </row>
    <row r="191" spans="1:15" x14ac:dyDescent="0.25">
      <c r="A191" s="15">
        <v>190</v>
      </c>
      <c r="B191" s="15">
        <v>190</v>
      </c>
      <c r="C191" s="17" t="str">
        <f>VLOOKUP(B191,tb_cliente!$A$5:$J$200,2,FALSE)</f>
        <v>Wagner Tavares de Santana</v>
      </c>
      <c r="D191" s="17" t="str">
        <f>VLOOKUP(B191,tb_cliente!$A$5:$J$200,3,FALSE)</f>
        <v>07696846700</v>
      </c>
      <c r="E191" s="17" t="str">
        <f>VLOOKUP(B191,tb_cliente!$A$5:$J$200,4,FALSE)</f>
        <v>Rua Nelson Cintra</v>
      </c>
      <c r="F191" s="17">
        <f>VLOOKUP(B191,tb_cliente!$A$5:$J$200,5,FALSE)</f>
        <v>90</v>
      </c>
      <c r="G191" s="17" t="str">
        <f>VLOOKUP(B191,tb_cliente!$A$5:$J$200,6,FALSE)</f>
        <v>casa 15</v>
      </c>
      <c r="H191" s="17" t="str">
        <f>VLOOKUP(B191,tb_cliente!$A$5:$J$200,7,FALSE)</f>
        <v>Pilar</v>
      </c>
      <c r="I191" s="17" t="str">
        <f>VLOOKUP(B191,tb_cliente!$A$5:$J$200,8,FALSE)</f>
        <v>Recife</v>
      </c>
      <c r="J191" s="17" t="str">
        <f>VLOOKUP(B191,tb_cliente!$A$5:$J$200,9,FALSE)</f>
        <v>PE</v>
      </c>
      <c r="K191" s="17" t="str">
        <f>VLOOKUP(B191,tb_cliente!$A$5:$J$200,10,FALSE)</f>
        <v>52031‑216</v>
      </c>
      <c r="L191" s="13" t="s">
        <v>856</v>
      </c>
      <c r="M191" s="27" t="s">
        <v>1003</v>
      </c>
      <c r="N191" s="25" t="s">
        <v>888</v>
      </c>
      <c r="O191" s="20">
        <v>196.5</v>
      </c>
    </row>
    <row r="192" spans="1:15" x14ac:dyDescent="0.25">
      <c r="A192" s="15">
        <v>191</v>
      </c>
      <c r="B192" s="15">
        <v>191</v>
      </c>
      <c r="C192" s="17" t="str">
        <f>VLOOKUP(B192,tb_cliente!$A$5:$J$200,2,FALSE)</f>
        <v>Wanderlei Tome de Arruda</v>
      </c>
      <c r="D192" s="17" t="str">
        <f>VLOOKUP(B192,tb_cliente!$A$5:$J$200,3,FALSE)</f>
        <v>10576370765</v>
      </c>
      <c r="E192" s="17" t="str">
        <f>VLOOKUP(B192,tb_cliente!$A$5:$J$200,4,FALSE)</f>
        <v>Rua Isaura</v>
      </c>
      <c r="F192" s="17" t="str">
        <f>VLOOKUP(B192,tb_cliente!$A$5:$J$200,5,FALSE)</f>
        <v>s/n</v>
      </c>
      <c r="G192" s="17" t="str">
        <f>VLOOKUP(B192,tb_cliente!$A$5:$J$200,6,FALSE)</f>
        <v>Lt 03 Qd 34</v>
      </c>
      <c r="H192" s="17" t="str">
        <f>VLOOKUP(B192,tb_cliente!$A$5:$J$200,7,FALSE)</f>
        <v>Morin</v>
      </c>
      <c r="I192" s="17" t="str">
        <f>VLOOKUP(B192,tb_cliente!$A$5:$J$200,8,FALSE)</f>
        <v>Recife</v>
      </c>
      <c r="J192" s="17" t="str">
        <f>VLOOKUP(B192,tb_cliente!$A$5:$J$200,9,FALSE)</f>
        <v>PE</v>
      </c>
      <c r="K192" s="17" t="str">
        <f>VLOOKUP(B192,tb_cliente!$A$5:$J$200,10,FALSE)</f>
        <v>52031‑216</v>
      </c>
      <c r="L192" s="13" t="s">
        <v>856</v>
      </c>
      <c r="M192" s="27" t="s">
        <v>1001</v>
      </c>
      <c r="N192" s="25" t="s">
        <v>888</v>
      </c>
      <c r="O192" s="20">
        <v>85.3</v>
      </c>
    </row>
    <row r="193" spans="1:15" x14ac:dyDescent="0.25">
      <c r="A193" s="15">
        <v>192</v>
      </c>
      <c r="B193" s="15">
        <v>192</v>
      </c>
      <c r="C193" s="17" t="str">
        <f>VLOOKUP(B193,tb_cliente!$A$5:$J$200,2,FALSE)</f>
        <v>Wanderson Tourinho Ayres</v>
      </c>
      <c r="D193" s="17" t="str">
        <f>VLOOKUP(B193,tb_cliente!$A$5:$J$200,3,FALSE)</f>
        <v>07693198755</v>
      </c>
      <c r="E193" s="17" t="str">
        <f>VLOOKUP(B193,tb_cliente!$A$5:$J$200,4,FALSE)</f>
        <v>Rua Nelson Luiz Mascarenhas</v>
      </c>
      <c r="F193" s="17" t="str">
        <f>VLOOKUP(B193,tb_cliente!$A$5:$J$200,5,FALSE)</f>
        <v>s/n</v>
      </c>
      <c r="G193" s="17" t="str">
        <f>VLOOKUP(B193,tb_cliente!$A$5:$J$200,6,FALSE)</f>
        <v>Lt 33 Qd 19</v>
      </c>
      <c r="H193" s="17" t="str">
        <f>VLOOKUP(B193,tb_cliente!$A$5:$J$200,7,FALSE)</f>
        <v>Pilar</v>
      </c>
      <c r="I193" s="17" t="str">
        <f>VLOOKUP(B193,tb_cliente!$A$5:$J$200,8,FALSE)</f>
        <v>Recife</v>
      </c>
      <c r="J193" s="17" t="str">
        <f>VLOOKUP(B193,tb_cliente!$A$5:$J$200,9,FALSE)</f>
        <v>PE</v>
      </c>
      <c r="K193" s="17" t="str">
        <f>VLOOKUP(B193,tb_cliente!$A$5:$J$200,10,FALSE)</f>
        <v>52031‑216</v>
      </c>
      <c r="L193" s="13" t="s">
        <v>856</v>
      </c>
      <c r="M193" s="27" t="s">
        <v>1002</v>
      </c>
      <c r="N193" s="25" t="s">
        <v>888</v>
      </c>
      <c r="O193" s="20">
        <v>123.1</v>
      </c>
    </row>
    <row r="194" spans="1:15" x14ac:dyDescent="0.25">
      <c r="A194" s="15">
        <v>193</v>
      </c>
      <c r="B194" s="15">
        <v>193</v>
      </c>
      <c r="C194" s="17" t="str">
        <f>VLOOKUP(B194,tb_cliente!$A$5:$J$200,2,FALSE)</f>
        <v>Wederson Vaz das Chagas</v>
      </c>
      <c r="D194" s="17" t="str">
        <f>VLOOKUP(B194,tb_cliente!$A$5:$J$200,3,FALSE)</f>
        <v>10564899478</v>
      </c>
      <c r="E194" s="17" t="str">
        <f>VLOOKUP(B194,tb_cliente!$A$5:$J$200,4,FALSE)</f>
        <v>Rua Isidoro Lopes</v>
      </c>
      <c r="F194" s="17">
        <f>VLOOKUP(B194,tb_cliente!$A$5:$J$200,5,FALSE)</f>
        <v>1</v>
      </c>
      <c r="G194" s="17" t="str">
        <f>VLOOKUP(B194,tb_cliente!$A$5:$J$200,6,FALSE)</f>
        <v>Lt 14 Qd 51 C 3</v>
      </c>
      <c r="H194" s="17" t="str">
        <f>VLOOKUP(B194,tb_cliente!$A$5:$J$200,7,FALSE)</f>
        <v>Mundo Novo</v>
      </c>
      <c r="I194" s="17" t="str">
        <f>VLOOKUP(B194,tb_cliente!$A$5:$J$200,8,FALSE)</f>
        <v>Recife</v>
      </c>
      <c r="J194" s="17" t="str">
        <f>VLOOKUP(B194,tb_cliente!$A$5:$J$200,9,FALSE)</f>
        <v>PE</v>
      </c>
      <c r="K194" s="17" t="str">
        <f>VLOOKUP(B194,tb_cliente!$A$5:$J$200,10,FALSE)</f>
        <v>52031‑216</v>
      </c>
      <c r="L194" s="13" t="s">
        <v>856</v>
      </c>
      <c r="M194" s="27" t="s">
        <v>1002</v>
      </c>
      <c r="N194" s="25" t="s">
        <v>888</v>
      </c>
      <c r="O194" s="20">
        <v>123.1</v>
      </c>
    </row>
    <row r="195" spans="1:15" x14ac:dyDescent="0.25">
      <c r="A195" s="15">
        <v>194</v>
      </c>
      <c r="B195" s="15">
        <v>194</v>
      </c>
      <c r="C195" s="17" t="str">
        <f>VLOOKUP(B195,tb_cliente!$A$5:$J$200,2,FALSE)</f>
        <v>Wellington Vieira do Nascimento</v>
      </c>
      <c r="D195" s="17" t="str">
        <f>VLOOKUP(B195,tb_cliente!$A$5:$J$200,3,FALSE)</f>
        <v>11045290702</v>
      </c>
      <c r="E195" s="17" t="str">
        <f>VLOOKUP(B195,tb_cliente!$A$5:$J$200,4,FALSE)</f>
        <v>Rua Guarapu</v>
      </c>
      <c r="F195" s="17">
        <f>VLOOKUP(B195,tb_cliente!$A$5:$J$200,5,FALSE)</f>
        <v>3</v>
      </c>
      <c r="G195" s="17" t="str">
        <f>VLOOKUP(B195,tb_cliente!$A$5:$J$200,6,FALSE)</f>
        <v>Qd 15</v>
      </c>
      <c r="H195" s="17" t="str">
        <f>VLOOKUP(B195,tb_cliente!$A$5:$J$200,7,FALSE)</f>
        <v>Leal</v>
      </c>
      <c r="I195" s="17" t="str">
        <f>VLOOKUP(B195,tb_cliente!$A$5:$J$200,8,FALSE)</f>
        <v>Recife</v>
      </c>
      <c r="J195" s="17" t="str">
        <f>VLOOKUP(B195,tb_cliente!$A$5:$J$200,9,FALSE)</f>
        <v>PE</v>
      </c>
      <c r="K195" s="17" t="str">
        <f>VLOOKUP(B195,tb_cliente!$A$5:$J$200,10,FALSE)</f>
        <v>52031‑216</v>
      </c>
      <c r="L195" s="13" t="s">
        <v>856</v>
      </c>
      <c r="M195" s="27" t="s">
        <v>1001</v>
      </c>
      <c r="N195" s="25" t="s">
        <v>888</v>
      </c>
      <c r="O195" s="20">
        <v>85.3</v>
      </c>
    </row>
    <row r="196" spans="1:15" x14ac:dyDescent="0.25">
      <c r="A196" s="15">
        <v>195</v>
      </c>
      <c r="B196" s="15">
        <v>195</v>
      </c>
      <c r="C196" s="17" t="str">
        <f>VLOOKUP(B196,tb_cliente!$A$5:$J$200,2,FALSE)</f>
        <v>Wesley Vigario Pereira</v>
      </c>
      <c r="D196" s="17" t="str">
        <f>VLOOKUP(B196,tb_cliente!$A$5:$J$200,3,FALSE)</f>
        <v>09877725763</v>
      </c>
      <c r="E196" s="17" t="str">
        <f>VLOOKUP(B196,tb_cliente!$A$5:$J$200,4,FALSE)</f>
        <v xml:space="preserve">Rua José de Paula Júnior </v>
      </c>
      <c r="F196" s="17">
        <f>VLOOKUP(B196,tb_cliente!$A$5:$J$200,5,FALSE)</f>
        <v>100</v>
      </c>
      <c r="G196" s="17" t="str">
        <f>VLOOKUP(B196,tb_cliente!$A$5:$J$200,6,FALSE)</f>
        <v>Casa 1</v>
      </c>
      <c r="H196" s="17" t="str">
        <f>VLOOKUP(B196,tb_cliente!$A$5:$J$200,7,FALSE)</f>
        <v>Parada Modelo</v>
      </c>
      <c r="I196" s="17" t="str">
        <f>VLOOKUP(B196,tb_cliente!$A$5:$J$200,8,FALSE)</f>
        <v>null</v>
      </c>
      <c r="J196" s="17" t="str">
        <f>VLOOKUP(B196,tb_cliente!$A$5:$J$200,9,FALSE)</f>
        <v>null</v>
      </c>
      <c r="K196" s="17" t="str">
        <f>VLOOKUP(B196,tb_cliente!$A$5:$J$200,10,FALSE)</f>
        <v>null</v>
      </c>
      <c r="L196" s="13" t="s">
        <v>856</v>
      </c>
      <c r="M196" s="27" t="s">
        <v>998</v>
      </c>
      <c r="N196" s="25" t="s">
        <v>888</v>
      </c>
      <c r="O196" s="20">
        <v>11.9</v>
      </c>
    </row>
    <row r="197" spans="1:15" x14ac:dyDescent="0.25">
      <c r="A197" s="15">
        <v>196</v>
      </c>
      <c r="B197" s="15">
        <v>196</v>
      </c>
      <c r="C197" s="17" t="str">
        <f>VLOOKUP(B197,tb_cliente!$A$5:$J$200,2,FALSE)</f>
        <v>Wildemar Vinicius da Silva Araujo</v>
      </c>
      <c r="D197" s="17" t="str">
        <f>VLOOKUP(B197,tb_cliente!$A$5:$J$200,3,FALSE)</f>
        <v>10546150737</v>
      </c>
      <c r="E197" s="17" t="str">
        <f>VLOOKUP(B197,tb_cliente!$A$5:$J$200,4,FALSE)</f>
        <v>Rua Itairava</v>
      </c>
      <c r="F197" s="17">
        <f>VLOOKUP(B197,tb_cliente!$A$5:$J$200,5,FALSE)</f>
        <v>2</v>
      </c>
      <c r="G197" s="17" t="str">
        <f>VLOOKUP(B197,tb_cliente!$A$5:$J$200,6,FALSE)</f>
        <v>NULL</v>
      </c>
      <c r="H197" s="17" t="str">
        <f>VLOOKUP(B197,tb_cliente!$A$5:$J$200,7,FALSE)</f>
        <v>N S Carmo</v>
      </c>
      <c r="I197" s="17" t="str">
        <f>VLOOKUP(B197,tb_cliente!$A$5:$J$200,8,FALSE)</f>
        <v>Recife</v>
      </c>
      <c r="J197" s="17" t="str">
        <f>VLOOKUP(B197,tb_cliente!$A$5:$J$200,9,FALSE)</f>
        <v>PE</v>
      </c>
      <c r="K197" s="17" t="str">
        <f>VLOOKUP(B197,tb_cliente!$A$5:$J$200,10,FALSE)</f>
        <v>52031‑216</v>
      </c>
      <c r="L197" s="13" t="s">
        <v>856</v>
      </c>
      <c r="M197" s="27" t="s">
        <v>1003</v>
      </c>
      <c r="N197" s="25" t="s">
        <v>888</v>
      </c>
      <c r="O197" s="20">
        <v>196.5</v>
      </c>
    </row>
    <row r="198" spans="1:15" x14ac:dyDescent="0.25">
      <c r="A198" s="15">
        <v>197</v>
      </c>
      <c r="B198" s="15">
        <f ca="1">RANDBETWEEN(1,196)</f>
        <v>12</v>
      </c>
      <c r="C198" s="17" t="str">
        <f ca="1">VLOOKUP(B198,tb_cliente!$A$5:$J$200,2,FALSE)</f>
        <v>Alexandre Amorim Couto</v>
      </c>
      <c r="D198" s="17" t="str">
        <f ca="1">VLOOKUP(B198,tb_cliente!$A$5:$J$200,3,FALSE)</f>
        <v>08887694724</v>
      </c>
      <c r="E198" s="17" t="str">
        <f ca="1">VLOOKUP(B198,tb_cliente!$A$5:$J$200,4,FALSE)</f>
        <v>Rua Manzanares</v>
      </c>
      <c r="F198" s="17">
        <f ca="1">VLOOKUP(B198,tb_cliente!$A$5:$J$200,5,FALSE)</f>
        <v>220</v>
      </c>
      <c r="G198" s="17" t="str">
        <f ca="1">VLOOKUP(B198,tb_cliente!$A$5:$J$200,6,FALSE)</f>
        <v>ca 3</v>
      </c>
      <c r="H198" s="17" t="str">
        <f ca="1">VLOOKUP(B198,tb_cliente!$A$5:$J$200,7,FALSE)</f>
        <v>Parque Paulista</v>
      </c>
      <c r="I198" s="17" t="str">
        <f ca="1">VLOOKUP(B198,tb_cliente!$A$5:$J$200,8,FALSE)</f>
        <v>Recife</v>
      </c>
      <c r="J198" s="17" t="str">
        <f ca="1">VLOOKUP(B198,tb_cliente!$A$5:$J$200,9,FALSE)</f>
        <v>PE</v>
      </c>
      <c r="K198" s="17" t="str">
        <f ca="1">VLOOKUP(B198,tb_cliente!$A$5:$J$200,10,FALSE)</f>
        <v>52031‑216</v>
      </c>
      <c r="L198" s="13" t="s">
        <v>856</v>
      </c>
      <c r="M198" s="27" t="s">
        <v>999</v>
      </c>
      <c r="N198" s="25" t="s">
        <v>888</v>
      </c>
      <c r="O198" s="20">
        <v>37.799999999999997</v>
      </c>
    </row>
    <row r="199" spans="1:15" x14ac:dyDescent="0.25">
      <c r="A199" s="15">
        <v>198</v>
      </c>
      <c r="B199" s="15">
        <f t="shared" ref="B199:B262" ca="1" si="0">RANDBETWEEN(1,196)</f>
        <v>71</v>
      </c>
      <c r="C199" s="17" t="str">
        <f ca="1">VLOOKUP(B199,tb_cliente!$A$5:$J$200,2,FALSE)</f>
        <v>Driele da Silva Bezerra</v>
      </c>
      <c r="D199" s="17" t="str">
        <f ca="1">VLOOKUP(B199,tb_cliente!$A$5:$J$200,3,FALSE)</f>
        <v>10295268765</v>
      </c>
      <c r="E199" s="17" t="str">
        <f ca="1">VLOOKUP(B199,tb_cliente!$A$5:$J$200,4,FALSE)</f>
        <v>Rua Jaciara</v>
      </c>
      <c r="F199" s="17">
        <f ca="1">VLOOKUP(B199,tb_cliente!$A$5:$J$200,5,FALSE)</f>
        <v>51</v>
      </c>
      <c r="G199" s="17" t="str">
        <f ca="1">VLOOKUP(B199,tb_cliente!$A$5:$J$200,6,FALSE)</f>
        <v>NULL</v>
      </c>
      <c r="H199" s="17" t="str">
        <f ca="1">VLOOKUP(B199,tb_cliente!$A$5:$J$200,7,FALSE)</f>
        <v>Nova Era</v>
      </c>
      <c r="I199" s="17" t="str">
        <f ca="1">VLOOKUP(B199,tb_cliente!$A$5:$J$200,8,FALSE)</f>
        <v>Recife</v>
      </c>
      <c r="J199" s="17" t="str">
        <f ca="1">VLOOKUP(B199,tb_cliente!$A$5:$J$200,9,FALSE)</f>
        <v>PE</v>
      </c>
      <c r="K199" s="17" t="str">
        <f ca="1">VLOOKUP(B199,tb_cliente!$A$5:$J$200,10,FALSE)</f>
        <v>52031‑216</v>
      </c>
      <c r="L199" s="13" t="s">
        <v>856</v>
      </c>
      <c r="M199" s="27" t="s">
        <v>997</v>
      </c>
      <c r="N199" s="25" t="s">
        <v>888</v>
      </c>
      <c r="O199" s="20">
        <v>35.6</v>
      </c>
    </row>
    <row r="200" spans="1:15" x14ac:dyDescent="0.25">
      <c r="A200" s="15">
        <v>199</v>
      </c>
      <c r="B200" s="15">
        <f t="shared" ca="1" si="0"/>
        <v>86</v>
      </c>
      <c r="C200" s="17" t="str">
        <f ca="1">VLOOKUP(B200,tb_cliente!$A$5:$J$200,2,FALSE)</f>
        <v>Erivaldo de Carvalho Luzia</v>
      </c>
      <c r="D200" s="17" t="str">
        <f ca="1">VLOOKUP(B200,tb_cliente!$A$5:$J$200,3,FALSE)</f>
        <v>09247783744</v>
      </c>
      <c r="E200" s="17" t="str">
        <f ca="1">VLOOKUP(B200,tb_cliente!$A$5:$J$200,4,FALSE)</f>
        <v>Rua Luzita Juliao Fernandes</v>
      </c>
      <c r="F200" s="17" t="str">
        <f ca="1">VLOOKUP(B200,tb_cliente!$A$5:$J$200,5,FALSE)</f>
        <v>s/n</v>
      </c>
      <c r="G200" s="17" t="str">
        <f ca="1">VLOOKUP(B200,tb_cliente!$A$5:$J$200,6,FALSE)</f>
        <v>Lt 20 Qd 6</v>
      </c>
      <c r="H200" s="17" t="str">
        <f ca="1">VLOOKUP(B200,tb_cliente!$A$5:$J$200,7,FALSE)</f>
        <v>Parque Lafaiete</v>
      </c>
      <c r="I200" s="17" t="str">
        <f ca="1">VLOOKUP(B200,tb_cliente!$A$5:$J$200,8,FALSE)</f>
        <v>Recife</v>
      </c>
      <c r="J200" s="17" t="str">
        <f ca="1">VLOOKUP(B200,tb_cliente!$A$5:$J$200,9,FALSE)</f>
        <v>PE</v>
      </c>
      <c r="K200" s="17" t="str">
        <f ca="1">VLOOKUP(B200,tb_cliente!$A$5:$J$200,10,FALSE)</f>
        <v>52031‑216</v>
      </c>
      <c r="L200" s="13" t="s">
        <v>856</v>
      </c>
      <c r="M200" s="27" t="s">
        <v>1002</v>
      </c>
      <c r="N200" s="25" t="s">
        <v>889</v>
      </c>
      <c r="O200" s="20">
        <v>123.1</v>
      </c>
    </row>
    <row r="201" spans="1:15" x14ac:dyDescent="0.25">
      <c r="A201" s="15">
        <v>200</v>
      </c>
      <c r="B201" s="15">
        <f t="shared" ca="1" si="0"/>
        <v>68</v>
      </c>
      <c r="C201" s="17" t="str">
        <f ca="1">VLOOKUP(B201,tb_cliente!$A$5:$J$200,2,FALSE)</f>
        <v>Domingos da Costa</v>
      </c>
      <c r="D201" s="17" t="str">
        <f ca="1">VLOOKUP(B201,tb_cliente!$A$5:$J$200,3,FALSE)</f>
        <v>09358868736</v>
      </c>
      <c r="E201" s="17" t="str">
        <f ca="1">VLOOKUP(B201,tb_cliente!$A$5:$J$200,4,FALSE)</f>
        <v>Rua Luciano Vaena</v>
      </c>
      <c r="F201" s="17">
        <f ca="1">VLOOKUP(B201,tb_cliente!$A$5:$J$200,5,FALSE)</f>
        <v>141</v>
      </c>
      <c r="G201" s="17" t="str">
        <f ca="1">VLOOKUP(B201,tb_cliente!$A$5:$J$200,6,FALSE)</f>
        <v>casa 01</v>
      </c>
      <c r="H201" s="17" t="str">
        <f ca="1">VLOOKUP(B201,tb_cliente!$A$5:$J$200,7,FALSE)</f>
        <v xml:space="preserve">Parque Império </v>
      </c>
      <c r="I201" s="17" t="str">
        <f ca="1">VLOOKUP(B201,tb_cliente!$A$5:$J$200,8,FALSE)</f>
        <v>Recife</v>
      </c>
      <c r="J201" s="17" t="str">
        <f ca="1">VLOOKUP(B201,tb_cliente!$A$5:$J$200,9,FALSE)</f>
        <v>PE</v>
      </c>
      <c r="K201" s="17" t="str">
        <f ca="1">VLOOKUP(B201,tb_cliente!$A$5:$J$200,10,FALSE)</f>
        <v>52031‑216</v>
      </c>
      <c r="L201" s="13" t="s">
        <v>856</v>
      </c>
      <c r="M201" s="27" t="s">
        <v>998</v>
      </c>
      <c r="N201" s="25" t="s">
        <v>889</v>
      </c>
      <c r="O201" s="20">
        <v>11.9</v>
      </c>
    </row>
    <row r="202" spans="1:15" x14ac:dyDescent="0.25">
      <c r="A202" s="15">
        <v>201</v>
      </c>
      <c r="B202" s="15">
        <f t="shared" ca="1" si="0"/>
        <v>41</v>
      </c>
      <c r="C202" s="17" t="str">
        <f ca="1">VLOOKUP(B202,tb_cliente!$A$5:$J$200,2,FALSE)</f>
        <v>Cassiano Castilho</v>
      </c>
      <c r="D202" s="17" t="str">
        <f ca="1">VLOOKUP(B202,tb_cliente!$A$5:$J$200,3,FALSE)</f>
        <v>08867756728</v>
      </c>
      <c r="E202" s="17" t="str">
        <f ca="1">VLOOKUP(B202,tb_cliente!$A$5:$J$200,4,FALSE)</f>
        <v>Rua Maranhão</v>
      </c>
      <c r="F202" s="17" t="str">
        <f ca="1">VLOOKUP(B202,tb_cliente!$A$5:$J$200,5,FALSE)</f>
        <v>s/n</v>
      </c>
      <c r="G202" s="17" t="str">
        <f ca="1">VLOOKUP(B202,tb_cliente!$A$5:$J$200,6,FALSE)</f>
        <v>Lt 10 Qd 19</v>
      </c>
      <c r="H202" s="17" t="str">
        <f ca="1">VLOOKUP(B202,tb_cliente!$A$5:$J$200,7,FALSE)</f>
        <v>Parque Paulista</v>
      </c>
      <c r="I202" s="17" t="str">
        <f ca="1">VLOOKUP(B202,tb_cliente!$A$5:$J$200,8,FALSE)</f>
        <v>Recife</v>
      </c>
      <c r="J202" s="17" t="str">
        <f ca="1">VLOOKUP(B202,tb_cliente!$A$5:$J$200,9,FALSE)</f>
        <v>PE</v>
      </c>
      <c r="K202" s="17" t="str">
        <f ca="1">VLOOKUP(B202,tb_cliente!$A$5:$J$200,10,FALSE)</f>
        <v>52031‑216</v>
      </c>
      <c r="L202" s="13" t="s">
        <v>856</v>
      </c>
      <c r="M202" s="27" t="s">
        <v>1001</v>
      </c>
      <c r="N202" s="25" t="s">
        <v>889</v>
      </c>
      <c r="O202" s="20">
        <v>85.3</v>
      </c>
    </row>
    <row r="203" spans="1:15" x14ac:dyDescent="0.25">
      <c r="A203" s="15">
        <v>202</v>
      </c>
      <c r="B203" s="15">
        <f t="shared" ca="1" si="0"/>
        <v>186</v>
      </c>
      <c r="C203" s="17" t="str">
        <f ca="1">VLOOKUP(B203,tb_cliente!$A$5:$J$200,2,FALSE)</f>
        <v>Thays Silva de Abreu</v>
      </c>
      <c r="D203" s="17" t="str">
        <f ca="1">VLOOKUP(B203,tb_cliente!$A$5:$J$200,3,FALSE)</f>
        <v>08216863779</v>
      </c>
      <c r="E203" s="17" t="str">
        <f ca="1">VLOOKUP(B203,tb_cliente!$A$5:$J$200,4,FALSE)</f>
        <v>Rua Marte</v>
      </c>
      <c r="F203" s="17">
        <f ca="1">VLOOKUP(B203,tb_cliente!$A$5:$J$200,5,FALSE)</f>
        <v>15</v>
      </c>
      <c r="G203" s="17" t="str">
        <f ca="1">VLOOKUP(B203,tb_cliente!$A$5:$J$200,6,FALSE)</f>
        <v>Kitinete/ apartamento 02</v>
      </c>
      <c r="H203" s="17" t="str">
        <f ca="1">VLOOKUP(B203,tb_cliente!$A$5:$J$200,7,FALSE)</f>
        <v>Petrovale</v>
      </c>
      <c r="I203" s="17" t="str">
        <f ca="1">VLOOKUP(B203,tb_cliente!$A$5:$J$200,8,FALSE)</f>
        <v>Recife</v>
      </c>
      <c r="J203" s="17" t="str">
        <f ca="1">VLOOKUP(B203,tb_cliente!$A$5:$J$200,9,FALSE)</f>
        <v>PE</v>
      </c>
      <c r="K203" s="17" t="str">
        <f ca="1">VLOOKUP(B203,tb_cliente!$A$5:$J$200,10,FALSE)</f>
        <v>52031‑216</v>
      </c>
      <c r="L203" s="13" t="s">
        <v>856</v>
      </c>
      <c r="M203" s="27" t="s">
        <v>1000</v>
      </c>
      <c r="N203" s="25" t="s">
        <v>889</v>
      </c>
      <c r="O203" s="20">
        <v>73.400000000000006</v>
      </c>
    </row>
    <row r="204" spans="1:15" x14ac:dyDescent="0.25">
      <c r="A204" s="15">
        <v>203</v>
      </c>
      <c r="B204" s="15">
        <f t="shared" ca="1" si="0"/>
        <v>156</v>
      </c>
      <c r="C204" s="17" t="str">
        <f ca="1">VLOOKUP(B204,tb_cliente!$A$5:$J$200,2,FALSE)</f>
        <v>Leonardo José Oliveira</v>
      </c>
      <c r="D204" s="17" t="str">
        <f ca="1">VLOOKUP(B204,tb_cliente!$A$5:$J$200,3,FALSE)</f>
        <v>06921279724</v>
      </c>
      <c r="E204" s="17" t="str">
        <f ca="1">VLOOKUP(B204,tb_cliente!$A$5:$J$200,4,FALSE)</f>
        <v>Rua Paquistão</v>
      </c>
      <c r="F204" s="17">
        <f ca="1">VLOOKUP(B204,tb_cliente!$A$5:$J$200,5,FALSE)</f>
        <v>156</v>
      </c>
      <c r="G204" s="17" t="str">
        <f ca="1">VLOOKUP(B204,tb_cliente!$A$5:$J$200,6,FALSE)</f>
        <v>A</v>
      </c>
      <c r="H204" s="17" t="str">
        <f ca="1">VLOOKUP(B204,tb_cliente!$A$5:$J$200,7,FALSE)</f>
        <v>Posse</v>
      </c>
      <c r="I204" s="17" t="str">
        <f ca="1">VLOOKUP(B204,tb_cliente!$A$5:$J$200,8,FALSE)</f>
        <v>Recife</v>
      </c>
      <c r="J204" s="17" t="str">
        <f ca="1">VLOOKUP(B204,tb_cliente!$A$5:$J$200,9,FALSE)</f>
        <v>PE</v>
      </c>
      <c r="K204" s="17" t="str">
        <f ca="1">VLOOKUP(B204,tb_cliente!$A$5:$J$200,10,FALSE)</f>
        <v>50920‑825</v>
      </c>
      <c r="L204" s="13" t="s">
        <v>856</v>
      </c>
      <c r="M204" s="27" t="s">
        <v>1005</v>
      </c>
      <c r="N204" s="25" t="s">
        <v>889</v>
      </c>
      <c r="O204" s="20">
        <v>8.9</v>
      </c>
    </row>
    <row r="205" spans="1:15" x14ac:dyDescent="0.25">
      <c r="A205" s="15">
        <v>204</v>
      </c>
      <c r="B205" s="15">
        <f t="shared" ca="1" si="0"/>
        <v>116</v>
      </c>
      <c r="C205" s="17" t="str">
        <f ca="1">VLOOKUP(B205,tb_cliente!$A$5:$J$200,2,FALSE)</f>
        <v>Francisco Dias da Costa</v>
      </c>
      <c r="D205" s="17" t="str">
        <f ca="1">VLOOKUP(B205,tb_cliente!$A$5:$J$200,3,FALSE)</f>
        <v>05314158766</v>
      </c>
      <c r="E205" s="17" t="str">
        <f ca="1">VLOOKUP(B205,tb_cliente!$A$5:$J$200,4,FALSE)</f>
        <v xml:space="preserve">Rua Profeta Jeremias </v>
      </c>
      <c r="F205" s="17" t="str">
        <f ca="1">VLOOKUP(B205,tb_cliente!$A$5:$J$200,5,FALSE)</f>
        <v>s/n</v>
      </c>
      <c r="G205" s="17" t="str">
        <f ca="1">VLOOKUP(B205,tb_cliente!$A$5:$J$200,6,FALSE)</f>
        <v>Lt 63 Qd 63</v>
      </c>
      <c r="H205" s="17" t="str">
        <f ca="1">VLOOKUP(B205,tb_cliente!$A$5:$J$200,7,FALSE)</f>
        <v>Santa Ines</v>
      </c>
      <c r="I205" s="17" t="str">
        <f ca="1">VLOOKUP(B205,tb_cliente!$A$5:$J$200,8,FALSE)</f>
        <v>Recife</v>
      </c>
      <c r="J205" s="17" t="str">
        <f ca="1">VLOOKUP(B205,tb_cliente!$A$5:$J$200,9,FALSE)</f>
        <v>PE</v>
      </c>
      <c r="K205" s="17" t="str">
        <f ca="1">VLOOKUP(B205,tb_cliente!$A$5:$J$200,10,FALSE)</f>
        <v>50920‑825</v>
      </c>
      <c r="L205" s="13" t="s">
        <v>856</v>
      </c>
      <c r="M205" s="27" t="s">
        <v>999</v>
      </c>
      <c r="N205" s="25" t="s">
        <v>889</v>
      </c>
      <c r="O205" s="20">
        <v>37.799999999999997</v>
      </c>
    </row>
    <row r="206" spans="1:15" x14ac:dyDescent="0.25">
      <c r="A206" s="15">
        <v>205</v>
      </c>
      <c r="B206" s="15">
        <f t="shared" ca="1" si="0"/>
        <v>128</v>
      </c>
      <c r="C206" s="17" t="str">
        <f ca="1">VLOOKUP(B206,tb_cliente!$A$5:$J$200,2,FALSE)</f>
        <v>Jailson Fernando Alves de Souza</v>
      </c>
      <c r="D206" s="17" t="str">
        <f ca="1">VLOOKUP(B206,tb_cliente!$A$5:$J$200,3,FALSE)</f>
        <v>07146321566</v>
      </c>
      <c r="E206" s="17" t="str">
        <f ca="1">VLOOKUP(B206,tb_cliente!$A$5:$J$200,4,FALSE)</f>
        <v>Rua Ozanam</v>
      </c>
      <c r="F206" s="17">
        <f ca="1">VLOOKUP(B206,tb_cliente!$A$5:$J$200,5,FALSE)</f>
        <v>2</v>
      </c>
      <c r="G206" s="17" t="str">
        <f ca="1">VLOOKUP(B206,tb_cliente!$A$5:$J$200,6,FALSE)</f>
        <v>Lt 03 Qd 02</v>
      </c>
      <c r="H206" s="17" t="str">
        <f ca="1">VLOOKUP(B206,tb_cliente!$A$5:$J$200,7,FALSE)</f>
        <v>Pilar</v>
      </c>
      <c r="I206" s="17" t="str">
        <f ca="1">VLOOKUP(B206,tb_cliente!$A$5:$J$200,8,FALSE)</f>
        <v>Recife</v>
      </c>
      <c r="J206" s="17" t="str">
        <f ca="1">VLOOKUP(B206,tb_cliente!$A$5:$J$200,9,FALSE)</f>
        <v>PE</v>
      </c>
      <c r="K206" s="17" t="str">
        <f ca="1">VLOOKUP(B206,tb_cliente!$A$5:$J$200,10,FALSE)</f>
        <v>50920‑825</v>
      </c>
      <c r="L206" s="13" t="s">
        <v>856</v>
      </c>
      <c r="M206" s="27" t="s">
        <v>1002</v>
      </c>
      <c r="N206" s="25" t="s">
        <v>889</v>
      </c>
      <c r="O206" s="20">
        <v>123.1</v>
      </c>
    </row>
    <row r="207" spans="1:15" x14ac:dyDescent="0.25">
      <c r="A207" s="15">
        <v>206</v>
      </c>
      <c r="B207" s="15">
        <f t="shared" ca="1" si="0"/>
        <v>67</v>
      </c>
      <c r="C207" s="17" t="str">
        <f ca="1">VLOOKUP(B207,tb_cliente!$A$5:$J$200,2,FALSE)</f>
        <v>Diogo da Paixão Gonçalves</v>
      </c>
      <c r="D207" s="17" t="str">
        <f ca="1">VLOOKUP(B207,tb_cliente!$A$5:$J$200,3,FALSE)</f>
        <v>05681349706</v>
      </c>
      <c r="E207" s="17" t="str">
        <f ca="1">VLOOKUP(B207,tb_cliente!$A$5:$J$200,4,FALSE)</f>
        <v>Rua Piaui</v>
      </c>
      <c r="F207" s="17">
        <f ca="1">VLOOKUP(B207,tb_cliente!$A$5:$J$200,5,FALSE)</f>
        <v>386</v>
      </c>
      <c r="G207" s="17" t="str">
        <f ca="1">VLOOKUP(B207,tb_cliente!$A$5:$J$200,6,FALSE)</f>
        <v>casa 02</v>
      </c>
      <c r="H207" s="17" t="str">
        <f ca="1">VLOOKUP(B207,tb_cliente!$A$5:$J$200,7,FALSE)</f>
        <v>Rodilandia</v>
      </c>
      <c r="I207" s="17" t="str">
        <f ca="1">VLOOKUP(B207,tb_cliente!$A$5:$J$200,8,FALSE)</f>
        <v>Recife</v>
      </c>
      <c r="J207" s="17" t="str">
        <f ca="1">VLOOKUP(B207,tb_cliente!$A$5:$J$200,9,FALSE)</f>
        <v>PE</v>
      </c>
      <c r="K207" s="17" t="str">
        <f ca="1">VLOOKUP(B207,tb_cliente!$A$5:$J$200,10,FALSE)</f>
        <v>50920‑825</v>
      </c>
      <c r="L207" s="13" t="s">
        <v>856</v>
      </c>
      <c r="M207" s="27" t="s">
        <v>1005</v>
      </c>
      <c r="N207" s="25" t="s">
        <v>890</v>
      </c>
      <c r="O207" s="20">
        <v>8.9</v>
      </c>
    </row>
    <row r="208" spans="1:15" x14ac:dyDescent="0.25">
      <c r="A208" s="15">
        <v>207</v>
      </c>
      <c r="B208" s="15">
        <f t="shared" ca="1" si="0"/>
        <v>53</v>
      </c>
      <c r="C208" s="17" t="str">
        <f ca="1">VLOOKUP(B208,tb_cliente!$A$5:$J$200,2,FALSE)</f>
        <v>Daniel Costa</v>
      </c>
      <c r="D208" s="17" t="str">
        <f ca="1">VLOOKUP(B208,tb_cliente!$A$5:$J$200,3,FALSE)</f>
        <v>05536012693</v>
      </c>
      <c r="E208" s="17" t="str">
        <f ca="1">VLOOKUP(B208,tb_cliente!$A$5:$J$200,4,FALSE)</f>
        <v>Rua Povoado São José</v>
      </c>
      <c r="F208" s="17">
        <f ca="1">VLOOKUP(B208,tb_cliente!$A$5:$J$200,5,FALSE)</f>
        <v>376</v>
      </c>
      <c r="G208" s="17" t="str">
        <f ca="1">VLOOKUP(B208,tb_cliente!$A$5:$J$200,6,FALSE)</f>
        <v>casa 02</v>
      </c>
      <c r="H208" s="17" t="str">
        <f ca="1">VLOOKUP(B208,tb_cliente!$A$5:$J$200,7,FALSE)</f>
        <v>Santa Cruz</v>
      </c>
      <c r="I208" s="17" t="str">
        <f ca="1">VLOOKUP(B208,tb_cliente!$A$5:$J$200,8,FALSE)</f>
        <v>Recife</v>
      </c>
      <c r="J208" s="17" t="str">
        <f ca="1">VLOOKUP(B208,tb_cliente!$A$5:$J$200,9,FALSE)</f>
        <v>PE</v>
      </c>
      <c r="K208" s="17" t="str">
        <f ca="1">VLOOKUP(B208,tb_cliente!$A$5:$J$200,10,FALSE)</f>
        <v>50920‑825</v>
      </c>
      <c r="L208" s="13" t="s">
        <v>856</v>
      </c>
      <c r="M208" s="27" t="s">
        <v>1005</v>
      </c>
      <c r="N208" s="25" t="s">
        <v>890</v>
      </c>
      <c r="O208" s="20">
        <v>8.9</v>
      </c>
    </row>
    <row r="209" spans="1:15" x14ac:dyDescent="0.25">
      <c r="A209" s="15">
        <v>208</v>
      </c>
      <c r="B209" s="15">
        <f t="shared" ca="1" si="0"/>
        <v>146</v>
      </c>
      <c r="C209" s="17" t="str">
        <f ca="1">VLOOKUP(B209,tb_cliente!$A$5:$J$200,2,FALSE)</f>
        <v>Julio Henrique Lima dos Santos</v>
      </c>
      <c r="D209" s="17" t="str">
        <f ca="1">VLOOKUP(B209,tb_cliente!$A$5:$J$200,3,FALSE)</f>
        <v>05674227663</v>
      </c>
      <c r="E209" s="17" t="str">
        <f ca="1">VLOOKUP(B209,tb_cliente!$A$5:$J$200,4,FALSE)</f>
        <v>Rua Pirajá</v>
      </c>
      <c r="F209" s="17" t="str">
        <f ca="1">VLOOKUP(B209,tb_cliente!$A$5:$J$200,5,FALSE)</f>
        <v>s/n</v>
      </c>
      <c r="G209" s="17" t="str">
        <f ca="1">VLOOKUP(B209,tb_cliente!$A$5:$J$200,6,FALSE)</f>
        <v>Lt 27 Qd 18</v>
      </c>
      <c r="H209" s="17" t="str">
        <f ca="1">VLOOKUP(B209,tb_cliente!$A$5:$J$200,7,FALSE)</f>
        <v>Samambaia</v>
      </c>
      <c r="I209" s="17" t="str">
        <f ca="1">VLOOKUP(B209,tb_cliente!$A$5:$J$200,8,FALSE)</f>
        <v>Recife</v>
      </c>
      <c r="J209" s="17" t="str">
        <f ca="1">VLOOKUP(B209,tb_cliente!$A$5:$J$200,9,FALSE)</f>
        <v>PE</v>
      </c>
      <c r="K209" s="17" t="str">
        <f ca="1">VLOOKUP(B209,tb_cliente!$A$5:$J$200,10,FALSE)</f>
        <v>50920‑825</v>
      </c>
      <c r="L209" s="13" t="s">
        <v>856</v>
      </c>
      <c r="M209" s="27" t="s">
        <v>1000</v>
      </c>
      <c r="N209" s="25" t="s">
        <v>890</v>
      </c>
      <c r="O209" s="20">
        <v>73.400000000000006</v>
      </c>
    </row>
    <row r="210" spans="1:15" x14ac:dyDescent="0.25">
      <c r="A210" s="15">
        <v>209</v>
      </c>
      <c r="B210" s="15">
        <f t="shared" ca="1" si="0"/>
        <v>100</v>
      </c>
      <c r="C210" s="17" t="str">
        <f ca="1">VLOOKUP(B210,tb_cliente!$A$5:$J$200,2,FALSE)</f>
        <v>Fabio de Lourdes Fontoura Santos</v>
      </c>
      <c r="D210" s="17" t="str">
        <f ca="1">VLOOKUP(B210,tb_cliente!$A$5:$J$200,3,FALSE)</f>
        <v>06025823707</v>
      </c>
      <c r="E210" s="17" t="str">
        <f ca="1">VLOOKUP(B210,tb_cliente!$A$5:$J$200,4,FALSE)</f>
        <v>Rua Pedro de Souza</v>
      </c>
      <c r="F210" s="17">
        <f ca="1">VLOOKUP(B210,tb_cliente!$A$5:$J$200,5,FALSE)</f>
        <v>79</v>
      </c>
      <c r="G210" s="17" t="str">
        <f ca="1">VLOOKUP(B210,tb_cliente!$A$5:$J$200,6,FALSE)</f>
        <v>casa</v>
      </c>
      <c r="H210" s="17" t="str">
        <f ca="1">VLOOKUP(B210,tb_cliente!$A$5:$J$200,7,FALSE)</f>
        <v>Quintino Bocaiuva</v>
      </c>
      <c r="I210" s="17" t="str">
        <f ca="1">VLOOKUP(B210,tb_cliente!$A$5:$J$200,8,FALSE)</f>
        <v>Recife</v>
      </c>
      <c r="J210" s="17" t="str">
        <f ca="1">VLOOKUP(B210,tb_cliente!$A$5:$J$200,9,FALSE)</f>
        <v>PE</v>
      </c>
      <c r="K210" s="17" t="str">
        <f ca="1">VLOOKUP(B210,tb_cliente!$A$5:$J$200,10,FALSE)</f>
        <v>50920‑825</v>
      </c>
      <c r="L210" s="13" t="s">
        <v>856</v>
      </c>
      <c r="M210" s="27" t="s">
        <v>1000</v>
      </c>
      <c r="N210" s="25" t="s">
        <v>890</v>
      </c>
      <c r="O210" s="20">
        <v>73.400000000000006</v>
      </c>
    </row>
    <row r="211" spans="1:15" x14ac:dyDescent="0.25">
      <c r="A211" s="15">
        <v>210</v>
      </c>
      <c r="B211" s="15">
        <f t="shared" ca="1" si="0"/>
        <v>79</v>
      </c>
      <c r="C211" s="17" t="str">
        <f ca="1">VLOOKUP(B211,tb_cliente!$A$5:$J$200,2,FALSE)</f>
        <v>Edvaldo Dalcin Raposo</v>
      </c>
      <c r="D211" s="17" t="str">
        <f ca="1">VLOOKUP(B211,tb_cliente!$A$5:$J$200,3,FALSE)</f>
        <v>08288466786</v>
      </c>
      <c r="E211" s="17" t="str">
        <f ca="1">VLOOKUP(B211,tb_cliente!$A$5:$J$200,4,FALSE)</f>
        <v>Rua Marquês de Baependi</v>
      </c>
      <c r="F211" s="17">
        <f ca="1">VLOOKUP(B211,tb_cliente!$A$5:$J$200,5,FALSE)</f>
        <v>18</v>
      </c>
      <c r="G211" s="17" t="str">
        <f ca="1">VLOOKUP(B211,tb_cliente!$A$5:$J$200,6,FALSE)</f>
        <v>Quadra 27 casa 01</v>
      </c>
      <c r="H211" s="17" t="str">
        <f ca="1">VLOOKUP(B211,tb_cliente!$A$5:$J$200,7,FALSE)</f>
        <v>Petrovale</v>
      </c>
      <c r="I211" s="17" t="str">
        <f ca="1">VLOOKUP(B211,tb_cliente!$A$5:$J$200,8,FALSE)</f>
        <v>Recife</v>
      </c>
      <c r="J211" s="17" t="str">
        <f ca="1">VLOOKUP(B211,tb_cliente!$A$5:$J$200,9,FALSE)</f>
        <v>PE</v>
      </c>
      <c r="K211" s="17" t="str">
        <f ca="1">VLOOKUP(B211,tb_cliente!$A$5:$J$200,10,FALSE)</f>
        <v>52031‑216</v>
      </c>
      <c r="L211" s="13" t="s">
        <v>856</v>
      </c>
      <c r="M211" s="27" t="s">
        <v>1003</v>
      </c>
      <c r="N211" s="25" t="s">
        <v>890</v>
      </c>
      <c r="O211" s="20">
        <v>196.5</v>
      </c>
    </row>
    <row r="212" spans="1:15" x14ac:dyDescent="0.25">
      <c r="A212" s="15">
        <v>211</v>
      </c>
      <c r="B212" s="15">
        <f t="shared" ca="1" si="0"/>
        <v>7</v>
      </c>
      <c r="C212" s="17" t="str">
        <f ca="1">VLOOKUP(B212,tb_cliente!$A$5:$J$200,2,FALSE)</f>
        <v>Alessandro Alves dos Santos</v>
      </c>
      <c r="D212" s="17" t="str">
        <f ca="1">VLOOKUP(B212,tb_cliente!$A$5:$J$200,3,FALSE)</f>
        <v>09607069741</v>
      </c>
      <c r="E212" s="17" t="str">
        <f ca="1">VLOOKUP(B212,tb_cliente!$A$5:$J$200,4,FALSE)</f>
        <v>Rua Jurua</v>
      </c>
      <c r="F212" s="17" t="str">
        <f ca="1">VLOOKUP(B212,tb_cliente!$A$5:$J$200,5,FALSE)</f>
        <v>s/n</v>
      </c>
      <c r="G212" s="17" t="str">
        <f ca="1">VLOOKUP(B212,tb_cliente!$A$5:$J$200,6,FALSE)</f>
        <v>Lt 01 Qd 35</v>
      </c>
      <c r="H212" s="17" t="str">
        <f ca="1">VLOOKUP(B212,tb_cliente!$A$5:$J$200,7,FALSE)</f>
        <v>Parque das Industrias</v>
      </c>
      <c r="I212" s="17" t="str">
        <f ca="1">VLOOKUP(B212,tb_cliente!$A$5:$J$200,8,FALSE)</f>
        <v>Recife</v>
      </c>
      <c r="J212" s="17" t="str">
        <f ca="1">VLOOKUP(B212,tb_cliente!$A$5:$J$200,9,FALSE)</f>
        <v>PE</v>
      </c>
      <c r="K212" s="17" t="str">
        <f ca="1">VLOOKUP(B212,tb_cliente!$A$5:$J$200,10,FALSE)</f>
        <v>52031‑216</v>
      </c>
      <c r="L212" s="13" t="s">
        <v>856</v>
      </c>
      <c r="M212" s="27" t="s">
        <v>1005</v>
      </c>
      <c r="N212" s="25" t="s">
        <v>891</v>
      </c>
      <c r="O212" s="20">
        <v>8.9</v>
      </c>
    </row>
    <row r="213" spans="1:15" x14ac:dyDescent="0.25">
      <c r="A213" s="15">
        <v>212</v>
      </c>
      <c r="B213" s="15">
        <f t="shared" ca="1" si="0"/>
        <v>99</v>
      </c>
      <c r="C213" s="17" t="str">
        <f ca="1">VLOOKUP(B213,tb_cliente!$A$5:$J$200,2,FALSE)</f>
        <v>Fabio de Lima Vieira</v>
      </c>
      <c r="D213" s="17" t="str">
        <f ca="1">VLOOKUP(B213,tb_cliente!$A$5:$J$200,3,FALSE)</f>
        <v>04134425561</v>
      </c>
      <c r="E213" s="17" t="str">
        <f ca="1">VLOOKUP(B213,tb_cliente!$A$5:$J$200,4,FALSE)</f>
        <v>Rua Rod Washigton Luiz</v>
      </c>
      <c r="F213" s="17">
        <f ca="1">VLOOKUP(B213,tb_cliente!$A$5:$J$200,5,FALSE)</f>
        <v>5</v>
      </c>
      <c r="G213" s="17" t="str">
        <f ca="1">VLOOKUP(B213,tb_cliente!$A$5:$J$200,6,FALSE)</f>
        <v>NULL</v>
      </c>
      <c r="H213" s="17" t="str">
        <f ca="1">VLOOKUP(B213,tb_cliente!$A$5:$J$200,7,FALSE)</f>
        <v>São José</v>
      </c>
      <c r="I213" s="17" t="str">
        <f ca="1">VLOOKUP(B213,tb_cliente!$A$5:$J$200,8,FALSE)</f>
        <v>Recife</v>
      </c>
      <c r="J213" s="17" t="str">
        <f ca="1">VLOOKUP(B213,tb_cliente!$A$5:$J$200,9,FALSE)</f>
        <v>PE</v>
      </c>
      <c r="K213" s="17" t="str">
        <f ca="1">VLOOKUP(B213,tb_cliente!$A$5:$J$200,10,FALSE)</f>
        <v>50810‑065</v>
      </c>
      <c r="L213" s="13" t="s">
        <v>856</v>
      </c>
      <c r="M213" s="27" t="s">
        <v>1000</v>
      </c>
      <c r="N213" s="25" t="s">
        <v>891</v>
      </c>
      <c r="O213" s="20">
        <v>73.400000000000006</v>
      </c>
    </row>
    <row r="214" spans="1:15" x14ac:dyDescent="0.25">
      <c r="A214" s="15">
        <v>213</v>
      </c>
      <c r="B214" s="15">
        <f t="shared" ca="1" si="0"/>
        <v>97</v>
      </c>
      <c r="C214" s="17" t="str">
        <f ca="1">VLOOKUP(B214,tb_cliente!$A$5:$J$200,2,FALSE)</f>
        <v>Fabiana de Jesus Xavier</v>
      </c>
      <c r="D214" s="17" t="str">
        <f ca="1">VLOOKUP(B214,tb_cliente!$A$5:$J$200,3,FALSE)</f>
        <v>10275006666</v>
      </c>
      <c r="E214" s="17" t="str">
        <f ca="1">VLOOKUP(B214,tb_cliente!$A$5:$J$200,4,FALSE)</f>
        <v>Rua Japão</v>
      </c>
      <c r="F214" s="17" t="str">
        <f ca="1">VLOOKUP(B214,tb_cliente!$A$5:$J$200,5,FALSE)</f>
        <v>NULL</v>
      </c>
      <c r="G214" s="17" t="str">
        <f ca="1">VLOOKUP(B214,tb_cliente!$A$5:$J$200,6,FALSE)</f>
        <v>Lj 1 Lt 05 Qd 13</v>
      </c>
      <c r="H214" s="17" t="str">
        <f ca="1">VLOOKUP(B214,tb_cliente!$A$5:$J$200,7,FALSE)</f>
        <v>Nova União</v>
      </c>
      <c r="I214" s="17" t="str">
        <f ca="1">VLOOKUP(B214,tb_cliente!$A$5:$J$200,8,FALSE)</f>
        <v>Recife</v>
      </c>
      <c r="J214" s="17" t="str">
        <f ca="1">VLOOKUP(B214,tb_cliente!$A$5:$J$200,9,FALSE)</f>
        <v>PE</v>
      </c>
      <c r="K214" s="17" t="str">
        <f ca="1">VLOOKUP(B214,tb_cliente!$A$5:$J$200,10,FALSE)</f>
        <v>52031‑216</v>
      </c>
      <c r="L214" s="13" t="s">
        <v>856</v>
      </c>
      <c r="M214" s="27" t="s">
        <v>1001</v>
      </c>
      <c r="N214" s="25" t="s">
        <v>891</v>
      </c>
      <c r="O214" s="20">
        <v>85.3</v>
      </c>
    </row>
    <row r="215" spans="1:15" x14ac:dyDescent="0.25">
      <c r="A215" s="15">
        <v>214</v>
      </c>
      <c r="B215" s="15">
        <f t="shared" ca="1" si="0"/>
        <v>114</v>
      </c>
      <c r="C215" s="17" t="str">
        <f ca="1">VLOOKUP(B215,tb_cliente!$A$5:$J$200,2,FALSE)</f>
        <v>Flavia de Souza Leite</v>
      </c>
      <c r="D215" s="17" t="str">
        <f ca="1">VLOOKUP(B215,tb_cliente!$A$5:$J$200,3,FALSE)</f>
        <v>09723800608</v>
      </c>
      <c r="E215" s="17" t="str">
        <f ca="1">VLOOKUP(B215,tb_cliente!$A$5:$J$200,4,FALSE)</f>
        <v>Rua Jose Vicente</v>
      </c>
      <c r="F215" s="17" t="str">
        <f ca="1">VLOOKUP(B215,tb_cliente!$A$5:$J$200,5,FALSE)</f>
        <v>NULL</v>
      </c>
      <c r="G215" s="17" t="str">
        <f ca="1">VLOOKUP(B215,tb_cliente!$A$5:$J$200,6,FALSE)</f>
        <v>Lote 05 Qd 13</v>
      </c>
      <c r="H215" s="17" t="str">
        <f ca="1">VLOOKUP(B215,tb_cliente!$A$5:$J$200,7,FALSE)</f>
        <v>Parque Chuno</v>
      </c>
      <c r="I215" s="17" t="str">
        <f ca="1">VLOOKUP(B215,tb_cliente!$A$5:$J$200,8,FALSE)</f>
        <v>Recife</v>
      </c>
      <c r="J215" s="17" t="str">
        <f ca="1">VLOOKUP(B215,tb_cliente!$A$5:$J$200,9,FALSE)</f>
        <v>PE</v>
      </c>
      <c r="K215" s="17" t="str">
        <f ca="1">VLOOKUP(B215,tb_cliente!$A$5:$J$200,10,FALSE)</f>
        <v>52031‑216</v>
      </c>
      <c r="L215" s="13" t="s">
        <v>856</v>
      </c>
      <c r="M215" s="27" t="s">
        <v>1000</v>
      </c>
      <c r="N215" s="25" t="s">
        <v>891</v>
      </c>
      <c r="O215" s="20">
        <v>73.400000000000006</v>
      </c>
    </row>
    <row r="216" spans="1:15" x14ac:dyDescent="0.25">
      <c r="A216" s="15">
        <v>215</v>
      </c>
      <c r="B216" s="15">
        <f t="shared" ca="1" si="0"/>
        <v>98</v>
      </c>
      <c r="C216" s="17" t="str">
        <f ca="1">VLOOKUP(B216,tb_cliente!$A$5:$J$200,2,FALSE)</f>
        <v>Fabiano de Lima</v>
      </c>
      <c r="D216" s="17" t="str">
        <f ca="1">VLOOKUP(B216,tb_cliente!$A$5:$J$200,3,FALSE)</f>
        <v>08281801706</v>
      </c>
      <c r="E216" s="17" t="str">
        <f ca="1">VLOOKUP(B216,tb_cliente!$A$5:$J$200,4,FALSE)</f>
        <v>Rua Marquês de Barependi</v>
      </c>
      <c r="F216" s="17" t="str">
        <f ca="1">VLOOKUP(B216,tb_cliente!$A$5:$J$200,5,FALSE)</f>
        <v>s/n</v>
      </c>
      <c r="G216" s="17" t="str">
        <f ca="1">VLOOKUP(B216,tb_cliente!$A$5:$J$200,6,FALSE)</f>
        <v>Lt 19 Qd 25</v>
      </c>
      <c r="H216" s="17" t="str">
        <f ca="1">VLOOKUP(B216,tb_cliente!$A$5:$J$200,7,FALSE)</f>
        <v>Petrovale</v>
      </c>
      <c r="I216" s="17" t="str">
        <f ca="1">VLOOKUP(B216,tb_cliente!$A$5:$J$200,8,FALSE)</f>
        <v>Recife</v>
      </c>
      <c r="J216" s="17" t="str">
        <f ca="1">VLOOKUP(B216,tb_cliente!$A$5:$J$200,9,FALSE)</f>
        <v>PE</v>
      </c>
      <c r="K216" s="17" t="str">
        <f ca="1">VLOOKUP(B216,tb_cliente!$A$5:$J$200,10,FALSE)</f>
        <v>52031‑216</v>
      </c>
      <c r="L216" s="13" t="s">
        <v>856</v>
      </c>
      <c r="M216" s="27" t="s">
        <v>1000</v>
      </c>
      <c r="N216" s="25" t="s">
        <v>891</v>
      </c>
      <c r="O216" s="20">
        <v>73.400000000000006</v>
      </c>
    </row>
    <row r="217" spans="1:15" x14ac:dyDescent="0.25">
      <c r="A217" s="15">
        <v>216</v>
      </c>
      <c r="B217" s="15">
        <f t="shared" ca="1" si="0"/>
        <v>42</v>
      </c>
      <c r="C217" s="17" t="str">
        <f ca="1">VLOOKUP(B217,tb_cliente!$A$5:$J$200,2,FALSE)</f>
        <v>Cassio Castro Soares</v>
      </c>
      <c r="D217" s="17" t="str">
        <f ca="1">VLOOKUP(B217,tb_cliente!$A$5:$J$200,3,FALSE)</f>
        <v>05799765742</v>
      </c>
      <c r="E217" s="17" t="str">
        <f ca="1">VLOOKUP(B217,tb_cliente!$A$5:$J$200,4,FALSE)</f>
        <v>Rua Perimetral da Covanca</v>
      </c>
      <c r="F217" s="17">
        <f ca="1">VLOOKUP(B217,tb_cliente!$A$5:$J$200,5,FALSE)</f>
        <v>546</v>
      </c>
      <c r="G217" s="17" t="str">
        <f ca="1">VLOOKUP(B217,tb_cliente!$A$5:$J$200,6,FALSE)</f>
        <v>Casa</v>
      </c>
      <c r="H217" s="17" t="str">
        <f ca="1">VLOOKUP(B217,tb_cliente!$A$5:$J$200,7,FALSE)</f>
        <v>Ricardo de Albuquerque</v>
      </c>
      <c r="I217" s="17" t="str">
        <f ca="1">VLOOKUP(B217,tb_cliente!$A$5:$J$200,8,FALSE)</f>
        <v>Recife</v>
      </c>
      <c r="J217" s="17" t="str">
        <f ca="1">VLOOKUP(B217,tb_cliente!$A$5:$J$200,9,FALSE)</f>
        <v>PE</v>
      </c>
      <c r="K217" s="17" t="str">
        <f ca="1">VLOOKUP(B217,tb_cliente!$A$5:$J$200,10,FALSE)</f>
        <v>50920‑825</v>
      </c>
      <c r="L217" s="13" t="s">
        <v>856</v>
      </c>
      <c r="M217" s="27" t="s">
        <v>1004</v>
      </c>
      <c r="N217" s="25" t="s">
        <v>891</v>
      </c>
      <c r="O217" s="20">
        <v>319.60000000000002</v>
      </c>
    </row>
    <row r="218" spans="1:15" x14ac:dyDescent="0.25">
      <c r="A218" s="15">
        <v>217</v>
      </c>
      <c r="B218" s="15">
        <f t="shared" ca="1" si="0"/>
        <v>116</v>
      </c>
      <c r="C218" s="17" t="str">
        <f ca="1">VLOOKUP(B218,tb_cliente!$A$5:$J$200,2,FALSE)</f>
        <v>Francisco Dias da Costa</v>
      </c>
      <c r="D218" s="17" t="str">
        <f ca="1">VLOOKUP(B218,tb_cliente!$A$5:$J$200,3,FALSE)</f>
        <v>05314158766</v>
      </c>
      <c r="E218" s="17" t="str">
        <f ca="1">VLOOKUP(B218,tb_cliente!$A$5:$J$200,4,FALSE)</f>
        <v xml:space="preserve">Rua Profeta Jeremias </v>
      </c>
      <c r="F218" s="17" t="str">
        <f ca="1">VLOOKUP(B218,tb_cliente!$A$5:$J$200,5,FALSE)</f>
        <v>s/n</v>
      </c>
      <c r="G218" s="17" t="str">
        <f ca="1">VLOOKUP(B218,tb_cliente!$A$5:$J$200,6,FALSE)</f>
        <v>Lt 63 Qd 63</v>
      </c>
      <c r="H218" s="17" t="str">
        <f ca="1">VLOOKUP(B218,tb_cliente!$A$5:$J$200,7,FALSE)</f>
        <v>Santa Ines</v>
      </c>
      <c r="I218" s="17" t="str">
        <f ca="1">VLOOKUP(B218,tb_cliente!$A$5:$J$200,8,FALSE)</f>
        <v>Recife</v>
      </c>
      <c r="J218" s="17" t="str">
        <f ca="1">VLOOKUP(B218,tb_cliente!$A$5:$J$200,9,FALSE)</f>
        <v>PE</v>
      </c>
      <c r="K218" s="17" t="str">
        <f ca="1">VLOOKUP(B218,tb_cliente!$A$5:$J$200,10,FALSE)</f>
        <v>50920‑825</v>
      </c>
      <c r="L218" s="13" t="s">
        <v>856</v>
      </c>
      <c r="M218" s="27" t="s">
        <v>1004</v>
      </c>
      <c r="N218" s="25" t="s">
        <v>891</v>
      </c>
      <c r="O218" s="20">
        <v>319.60000000000002</v>
      </c>
    </row>
    <row r="219" spans="1:15" x14ac:dyDescent="0.25">
      <c r="A219" s="15">
        <v>218</v>
      </c>
      <c r="B219" s="15">
        <f t="shared" ca="1" si="0"/>
        <v>16</v>
      </c>
      <c r="C219" s="17" t="str">
        <f ca="1">VLOOKUP(B219,tb_cliente!$A$5:$J$200,2,FALSE)</f>
        <v>Alisson Antonio Ferreira Lopes</v>
      </c>
      <c r="D219" s="17" t="str">
        <f ca="1">VLOOKUP(B219,tb_cliente!$A$5:$J$200,3,FALSE)</f>
        <v>09579229726</v>
      </c>
      <c r="E219" s="17" t="str">
        <f ca="1">VLOOKUP(B219,tb_cliente!$A$5:$J$200,4,FALSE)</f>
        <v xml:space="preserve">Rua Jussara </v>
      </c>
      <c r="F219" s="17">
        <f ca="1">VLOOKUP(B219,tb_cliente!$A$5:$J$200,5,FALSE)</f>
        <v>474</v>
      </c>
      <c r="G219" s="17" t="str">
        <f ca="1">VLOOKUP(B219,tb_cliente!$A$5:$J$200,6,FALSE)</f>
        <v>NULL</v>
      </c>
      <c r="H219" s="17" t="str">
        <f ca="1">VLOOKUP(B219,tb_cliente!$A$5:$J$200,7,FALSE)</f>
        <v>Parque Duque</v>
      </c>
      <c r="I219" s="17" t="str">
        <f ca="1">VLOOKUP(B219,tb_cliente!$A$5:$J$200,8,FALSE)</f>
        <v>Recife</v>
      </c>
      <c r="J219" s="17" t="str">
        <f ca="1">VLOOKUP(B219,tb_cliente!$A$5:$J$200,9,FALSE)</f>
        <v>PE</v>
      </c>
      <c r="K219" s="17" t="str">
        <f ca="1">VLOOKUP(B219,tb_cliente!$A$5:$J$200,10,FALSE)</f>
        <v>52031‑216</v>
      </c>
      <c r="L219" s="13" t="s">
        <v>856</v>
      </c>
      <c r="M219" s="27" t="s">
        <v>999</v>
      </c>
      <c r="N219" s="25" t="s">
        <v>892</v>
      </c>
      <c r="O219" s="20">
        <v>37.799999999999997</v>
      </c>
    </row>
    <row r="220" spans="1:15" x14ac:dyDescent="0.25">
      <c r="A220" s="15">
        <v>219</v>
      </c>
      <c r="B220" s="15">
        <f t="shared" ca="1" si="0"/>
        <v>30</v>
      </c>
      <c r="C220" s="17" t="str">
        <f ca="1">VLOOKUP(B220,tb_cliente!$A$5:$J$200,2,FALSE)</f>
        <v>Antônio Bernardo Buriche</v>
      </c>
      <c r="D220" s="17" t="str">
        <f ca="1">VLOOKUP(B220,tb_cliente!$A$5:$J$200,3,FALSE)</f>
        <v>05931442736</v>
      </c>
      <c r="E220" s="17" t="str">
        <f ca="1">VLOOKUP(B220,tb_cliente!$A$5:$J$200,4,FALSE)</f>
        <v>Rua Pedro Lessa</v>
      </c>
      <c r="F220" s="17">
        <f ca="1">VLOOKUP(B220,tb_cliente!$A$5:$J$200,5,FALSE)</f>
        <v>135</v>
      </c>
      <c r="G220" s="17" t="str">
        <f ca="1">VLOOKUP(B220,tb_cliente!$A$5:$J$200,6,FALSE)</f>
        <v>CS2</v>
      </c>
      <c r="H220" s="17" t="str">
        <f ca="1">VLOOKUP(B220,tb_cliente!$A$5:$J$200,7,FALSE)</f>
        <v>Recreio dos Bandeirantes</v>
      </c>
      <c r="I220" s="17" t="str">
        <f ca="1">VLOOKUP(B220,tb_cliente!$A$5:$J$200,8,FALSE)</f>
        <v>Recife</v>
      </c>
      <c r="J220" s="17" t="str">
        <f ca="1">VLOOKUP(B220,tb_cliente!$A$5:$J$200,9,FALSE)</f>
        <v>PE</v>
      </c>
      <c r="K220" s="17" t="str">
        <f ca="1">VLOOKUP(B220,tb_cliente!$A$5:$J$200,10,FALSE)</f>
        <v>50920‑825</v>
      </c>
      <c r="L220" s="13" t="s">
        <v>856</v>
      </c>
      <c r="M220" s="27" t="s">
        <v>998</v>
      </c>
      <c r="N220" s="25" t="s">
        <v>892</v>
      </c>
      <c r="O220" s="20">
        <v>11.9</v>
      </c>
    </row>
    <row r="221" spans="1:15" x14ac:dyDescent="0.25">
      <c r="A221" s="15">
        <v>220</v>
      </c>
      <c r="B221" s="15">
        <f t="shared" ca="1" si="0"/>
        <v>55</v>
      </c>
      <c r="C221" s="17" t="str">
        <f ca="1">VLOOKUP(B221,tb_cliente!$A$5:$J$200,2,FALSE)</f>
        <v>David Cristina de Pontes</v>
      </c>
      <c r="D221" s="17" t="str">
        <f ca="1">VLOOKUP(B221,tb_cliente!$A$5:$J$200,3,FALSE)</f>
        <v>03782341707</v>
      </c>
      <c r="E221" s="17" t="str">
        <f ca="1">VLOOKUP(B221,tb_cliente!$A$5:$J$200,4,FALSE)</f>
        <v>Rua Rua da Laguna</v>
      </c>
      <c r="F221" s="17">
        <f ca="1">VLOOKUP(B221,tb_cliente!$A$5:$J$200,5,FALSE)</f>
        <v>59</v>
      </c>
      <c r="G221" s="17" t="str">
        <f ca="1">VLOOKUP(B221,tb_cliente!$A$5:$J$200,6,FALSE)</f>
        <v>casa 1 Faz Sobradinho</v>
      </c>
      <c r="H221" s="17" t="str">
        <f ca="1">VLOOKUP(B221,tb_cliente!$A$5:$J$200,7,FALSE)</f>
        <v>São Vicente</v>
      </c>
      <c r="I221" s="17" t="str">
        <f ca="1">VLOOKUP(B221,tb_cliente!$A$5:$J$200,8,FALSE)</f>
        <v>Recife</v>
      </c>
      <c r="J221" s="17" t="str">
        <f ca="1">VLOOKUP(B221,tb_cliente!$A$5:$J$200,9,FALSE)</f>
        <v>PE</v>
      </c>
      <c r="K221" s="17" t="str">
        <f ca="1">VLOOKUP(B221,tb_cliente!$A$5:$J$200,10,FALSE)</f>
        <v>50010-010</v>
      </c>
      <c r="L221" s="13" t="s">
        <v>856</v>
      </c>
      <c r="M221" s="27" t="s">
        <v>1000</v>
      </c>
      <c r="N221" s="25" t="s">
        <v>892</v>
      </c>
      <c r="O221" s="20">
        <v>73.400000000000006</v>
      </c>
    </row>
    <row r="222" spans="1:15" x14ac:dyDescent="0.25">
      <c r="A222" s="15">
        <v>221</v>
      </c>
      <c r="B222" s="15">
        <f t="shared" ca="1" si="0"/>
        <v>149</v>
      </c>
      <c r="C222" s="17" t="str">
        <f ca="1">VLOOKUP(B222,tb_cliente!$A$5:$J$200,2,FALSE)</f>
        <v>Karen Honorio Gomes Siqueira</v>
      </c>
      <c r="D222" s="17" t="str">
        <f ca="1">VLOOKUP(B222,tb_cliente!$A$5:$J$200,3,FALSE)</f>
        <v>08699434789</v>
      </c>
      <c r="E222" s="17" t="str">
        <f ca="1">VLOOKUP(B222,tb_cliente!$A$5:$J$200,4,FALSE)</f>
        <v>Rua Maria Amelia</v>
      </c>
      <c r="F222" s="17">
        <f ca="1">VLOOKUP(B222,tb_cliente!$A$5:$J$200,5,FALSE)</f>
        <v>298</v>
      </c>
      <c r="G222" s="17" t="str">
        <f ca="1">VLOOKUP(B222,tb_cliente!$A$5:$J$200,6,FALSE)</f>
        <v>NULL</v>
      </c>
      <c r="H222" s="17" t="str">
        <f ca="1">VLOOKUP(B222,tb_cliente!$A$5:$J$200,7,FALSE)</f>
        <v>Parque Tietê</v>
      </c>
      <c r="I222" s="17" t="str">
        <f ca="1">VLOOKUP(B222,tb_cliente!$A$5:$J$200,8,FALSE)</f>
        <v>Recife</v>
      </c>
      <c r="J222" s="17" t="str">
        <f ca="1">VLOOKUP(B222,tb_cliente!$A$5:$J$200,9,FALSE)</f>
        <v>PE</v>
      </c>
      <c r="K222" s="17" t="str">
        <f ca="1">VLOOKUP(B222,tb_cliente!$A$5:$J$200,10,FALSE)</f>
        <v>52031‑216</v>
      </c>
      <c r="L222" s="13" t="s">
        <v>856</v>
      </c>
      <c r="M222" s="27" t="s">
        <v>1004</v>
      </c>
      <c r="N222" s="25" t="s">
        <v>892</v>
      </c>
      <c r="O222" s="20">
        <v>319.60000000000002</v>
      </c>
    </row>
    <row r="223" spans="1:15" x14ac:dyDescent="0.25">
      <c r="A223" s="15">
        <v>222</v>
      </c>
      <c r="B223" s="15">
        <f t="shared" ca="1" si="0"/>
        <v>124</v>
      </c>
      <c r="C223" s="17" t="str">
        <f ca="1">VLOOKUP(B223,tb_cliente!$A$5:$J$200,2,FALSE)</f>
        <v>Guilherme dos Santos Prado</v>
      </c>
      <c r="D223" s="17" t="str">
        <f ca="1">VLOOKUP(B223,tb_cliente!$A$5:$J$200,3,FALSE)</f>
        <v>04412808756</v>
      </c>
      <c r="E223" s="17" t="str">
        <f ca="1">VLOOKUP(B223,tb_cliente!$A$5:$J$200,4,FALSE)</f>
        <v>Rua Rio Branco</v>
      </c>
      <c r="F223" s="17">
        <f ca="1">VLOOKUP(B223,tb_cliente!$A$5:$J$200,5,FALSE)</f>
        <v>227</v>
      </c>
      <c r="G223" s="17" t="str">
        <f ca="1">VLOOKUP(B223,tb_cliente!$A$5:$J$200,6,FALSE)</f>
        <v>Casa 2</v>
      </c>
      <c r="H223" s="17" t="str">
        <f ca="1">VLOOKUP(B223,tb_cliente!$A$5:$J$200,7,FALSE)</f>
        <v>São Bento</v>
      </c>
      <c r="I223" s="17" t="str">
        <f ca="1">VLOOKUP(B223,tb_cliente!$A$5:$J$200,8,FALSE)</f>
        <v>Recife</v>
      </c>
      <c r="J223" s="17" t="str">
        <f ca="1">VLOOKUP(B223,tb_cliente!$A$5:$J$200,9,FALSE)</f>
        <v>PE</v>
      </c>
      <c r="K223" s="17" t="str">
        <f ca="1">VLOOKUP(B223,tb_cliente!$A$5:$J$200,10,FALSE)</f>
        <v>50810‑065</v>
      </c>
      <c r="L223" s="13" t="s">
        <v>856</v>
      </c>
      <c r="M223" s="27" t="s">
        <v>1002</v>
      </c>
      <c r="N223" s="25" t="s">
        <v>893</v>
      </c>
      <c r="O223" s="20">
        <v>123.1</v>
      </c>
    </row>
    <row r="224" spans="1:15" x14ac:dyDescent="0.25">
      <c r="A224" s="15">
        <v>223</v>
      </c>
      <c r="B224" s="15">
        <f t="shared" ca="1" si="0"/>
        <v>74</v>
      </c>
      <c r="C224" s="17" t="str">
        <f ca="1">VLOOKUP(B224,tb_cliente!$A$5:$J$200,2,FALSE)</f>
        <v>Edmo da Silva Fonseca</v>
      </c>
      <c r="D224" s="17" t="str">
        <f ca="1">VLOOKUP(B224,tb_cliente!$A$5:$J$200,3,FALSE)</f>
        <v>08765767797</v>
      </c>
      <c r="E224" s="17" t="str">
        <f ca="1">VLOOKUP(B224,tb_cliente!$A$5:$J$200,4,FALSE)</f>
        <v>Rua Marcio Santos da Silva</v>
      </c>
      <c r="F224" s="17" t="str">
        <f ca="1">VLOOKUP(B224,tb_cliente!$A$5:$J$200,5,FALSE)</f>
        <v>s/n</v>
      </c>
      <c r="G224" s="17" t="str">
        <f ca="1">VLOOKUP(B224,tb_cliente!$A$5:$J$200,6,FALSE)</f>
        <v>Lt 07 Qd 30 Cs 4</v>
      </c>
      <c r="H224" s="17" t="str">
        <f ca="1">VLOOKUP(B224,tb_cliente!$A$5:$J$200,7,FALSE)</f>
        <v>Parque São Bento</v>
      </c>
      <c r="I224" s="17" t="str">
        <f ca="1">VLOOKUP(B224,tb_cliente!$A$5:$J$200,8,FALSE)</f>
        <v>Recife</v>
      </c>
      <c r="J224" s="17" t="str">
        <f ca="1">VLOOKUP(B224,tb_cliente!$A$5:$J$200,9,FALSE)</f>
        <v>PE</v>
      </c>
      <c r="K224" s="17" t="str">
        <f ca="1">VLOOKUP(B224,tb_cliente!$A$5:$J$200,10,FALSE)</f>
        <v>52031‑216</v>
      </c>
      <c r="L224" s="13" t="s">
        <v>856</v>
      </c>
      <c r="M224" s="27" t="s">
        <v>997</v>
      </c>
      <c r="N224" s="25" t="s">
        <v>893</v>
      </c>
      <c r="O224" s="20">
        <v>35.6</v>
      </c>
    </row>
    <row r="225" spans="1:15" x14ac:dyDescent="0.25">
      <c r="A225" s="15">
        <v>224</v>
      </c>
      <c r="B225" s="15">
        <f t="shared" ca="1" si="0"/>
        <v>38</v>
      </c>
      <c r="C225" s="17" t="str">
        <f ca="1">VLOOKUP(B225,tb_cliente!$A$5:$J$200,2,FALSE)</f>
        <v>Bruno Carlos Carvalho de Paula</v>
      </c>
      <c r="D225" s="17" t="str">
        <f ca="1">VLOOKUP(B225,tb_cliente!$A$5:$J$200,3,FALSE)</f>
        <v>10829494817</v>
      </c>
      <c r="E225" s="17" t="str">
        <f ca="1">VLOOKUP(B225,tb_cliente!$A$5:$J$200,4,FALSE)</f>
        <v>Rua Hermeto Costa</v>
      </c>
      <c r="F225" s="17" t="str">
        <f ca="1">VLOOKUP(B225,tb_cliente!$A$5:$J$200,5,FALSE)</f>
        <v>sn</v>
      </c>
      <c r="G225" s="17" t="str">
        <f ca="1">VLOOKUP(B225,tb_cliente!$A$5:$J$200,6,FALSE)</f>
        <v>Lt 29 Qd 7</v>
      </c>
      <c r="H225" s="17" t="str">
        <f ca="1">VLOOKUP(B225,tb_cliente!$A$5:$J$200,7,FALSE)</f>
        <v>Maria Helena</v>
      </c>
      <c r="I225" s="17" t="str">
        <f ca="1">VLOOKUP(B225,tb_cliente!$A$5:$J$200,8,FALSE)</f>
        <v>Recife</v>
      </c>
      <c r="J225" s="17" t="str">
        <f ca="1">VLOOKUP(B225,tb_cliente!$A$5:$J$200,9,FALSE)</f>
        <v>PE</v>
      </c>
      <c r="K225" s="17" t="str">
        <f ca="1">VLOOKUP(B225,tb_cliente!$A$5:$J$200,10,FALSE)</f>
        <v>52031‑216</v>
      </c>
      <c r="L225" s="13" t="s">
        <v>856</v>
      </c>
      <c r="M225" s="27" t="s">
        <v>1003</v>
      </c>
      <c r="N225" s="25" t="s">
        <v>893</v>
      </c>
      <c r="O225" s="20">
        <v>196.5</v>
      </c>
    </row>
    <row r="226" spans="1:15" x14ac:dyDescent="0.25">
      <c r="A226" s="15">
        <v>225</v>
      </c>
      <c r="B226" s="15">
        <f t="shared" ca="1" si="0"/>
        <v>127</v>
      </c>
      <c r="C226" s="17" t="str">
        <f ca="1">VLOOKUP(B226,tb_cliente!$A$5:$J$200,2,FALSE)</f>
        <v>Henrique Eduardo Araújo dos Santos</v>
      </c>
      <c r="D226" s="17" t="str">
        <f ca="1">VLOOKUP(B226,tb_cliente!$A$5:$J$200,3,FALSE)</f>
        <v>08423192797</v>
      </c>
      <c r="E226" s="17" t="str">
        <f ca="1">VLOOKUP(B226,tb_cliente!$A$5:$J$200,4,FALSE)</f>
        <v>Rua Mario Crispim</v>
      </c>
      <c r="F226" s="17">
        <f ca="1">VLOOKUP(B226,tb_cliente!$A$5:$J$200,5,FALSE)</f>
        <v>23</v>
      </c>
      <c r="G226" s="17" t="str">
        <f ca="1">VLOOKUP(B226,tb_cliente!$A$5:$J$200,6,FALSE)</f>
        <v>Lt 86 Qd</v>
      </c>
      <c r="H226" s="17" t="str">
        <f ca="1">VLOOKUP(B226,tb_cliente!$A$5:$J$200,7,FALSE)</f>
        <v>Penha Circular</v>
      </c>
      <c r="I226" s="17" t="str">
        <f ca="1">VLOOKUP(B226,tb_cliente!$A$5:$J$200,8,FALSE)</f>
        <v>Recife</v>
      </c>
      <c r="J226" s="17" t="str">
        <f ca="1">VLOOKUP(B226,tb_cliente!$A$5:$J$200,9,FALSE)</f>
        <v>PE</v>
      </c>
      <c r="K226" s="17" t="str">
        <f ca="1">VLOOKUP(B226,tb_cliente!$A$5:$J$200,10,FALSE)</f>
        <v>52031‑216</v>
      </c>
      <c r="L226" s="13" t="s">
        <v>856</v>
      </c>
      <c r="M226" s="27" t="s">
        <v>1004</v>
      </c>
      <c r="N226" s="25" t="s">
        <v>893</v>
      </c>
      <c r="O226" s="20">
        <v>319.60000000000002</v>
      </c>
    </row>
    <row r="227" spans="1:15" x14ac:dyDescent="0.25">
      <c r="A227" s="15">
        <v>226</v>
      </c>
      <c r="B227" s="15">
        <f t="shared" ca="1" si="0"/>
        <v>190</v>
      </c>
      <c r="C227" s="17" t="str">
        <f ca="1">VLOOKUP(B227,tb_cliente!$A$5:$J$200,2,FALSE)</f>
        <v>Wagner Tavares de Santana</v>
      </c>
      <c r="D227" s="17" t="str">
        <f ca="1">VLOOKUP(B227,tb_cliente!$A$5:$J$200,3,FALSE)</f>
        <v>07696846700</v>
      </c>
      <c r="E227" s="17" t="str">
        <f ca="1">VLOOKUP(B227,tb_cliente!$A$5:$J$200,4,FALSE)</f>
        <v>Rua Nelson Cintra</v>
      </c>
      <c r="F227" s="17">
        <f ca="1">VLOOKUP(B227,tb_cliente!$A$5:$J$200,5,FALSE)</f>
        <v>90</v>
      </c>
      <c r="G227" s="17" t="str">
        <f ca="1">VLOOKUP(B227,tb_cliente!$A$5:$J$200,6,FALSE)</f>
        <v>casa 15</v>
      </c>
      <c r="H227" s="17" t="str">
        <f ca="1">VLOOKUP(B227,tb_cliente!$A$5:$J$200,7,FALSE)</f>
        <v>Pilar</v>
      </c>
      <c r="I227" s="17" t="str">
        <f ca="1">VLOOKUP(B227,tb_cliente!$A$5:$J$200,8,FALSE)</f>
        <v>Recife</v>
      </c>
      <c r="J227" s="17" t="str">
        <f ca="1">VLOOKUP(B227,tb_cliente!$A$5:$J$200,9,FALSE)</f>
        <v>PE</v>
      </c>
      <c r="K227" s="17" t="str">
        <f ca="1">VLOOKUP(B227,tb_cliente!$A$5:$J$200,10,FALSE)</f>
        <v>52031‑216</v>
      </c>
      <c r="L227" s="13" t="s">
        <v>856</v>
      </c>
      <c r="M227" s="27" t="s">
        <v>998</v>
      </c>
      <c r="N227" s="25" t="s">
        <v>893</v>
      </c>
      <c r="O227" s="20">
        <v>11.9</v>
      </c>
    </row>
    <row r="228" spans="1:15" x14ac:dyDescent="0.25">
      <c r="A228" s="15">
        <v>227</v>
      </c>
      <c r="B228" s="15">
        <f t="shared" ca="1" si="0"/>
        <v>132</v>
      </c>
      <c r="C228" s="17" t="str">
        <f ca="1">VLOOKUP(B228,tb_cliente!$A$5:$J$200,2,FALSE)</f>
        <v>Jefferson Ferreira da Silva Mota</v>
      </c>
      <c r="D228" s="17" t="str">
        <f ca="1">VLOOKUP(B228,tb_cliente!$A$5:$J$200,3,FALSE)</f>
        <v>09174604780</v>
      </c>
      <c r="E228" s="17" t="str">
        <f ca="1">VLOOKUP(B228,tb_cliente!$A$5:$J$200,4,FALSE)</f>
        <v>Rua Maina</v>
      </c>
      <c r="F228" s="17" t="str">
        <f ca="1">VLOOKUP(B228,tb_cliente!$A$5:$J$200,5,FALSE)</f>
        <v>s/n</v>
      </c>
      <c r="G228" s="17" t="str">
        <f ca="1">VLOOKUP(B228,tb_cliente!$A$5:$J$200,6,FALSE)</f>
        <v>Lt 07 Qd 06</v>
      </c>
      <c r="H228" s="17" t="str">
        <f ca="1">VLOOKUP(B228,tb_cliente!$A$5:$J$200,7,FALSE)</f>
        <v>Parque Marilandia</v>
      </c>
      <c r="I228" s="17" t="str">
        <f ca="1">VLOOKUP(B228,tb_cliente!$A$5:$J$200,8,FALSE)</f>
        <v>Recife</v>
      </c>
      <c r="J228" s="17" t="str">
        <f ca="1">VLOOKUP(B228,tb_cliente!$A$5:$J$200,9,FALSE)</f>
        <v>PE</v>
      </c>
      <c r="K228" s="17" t="str">
        <f ca="1">VLOOKUP(B228,tb_cliente!$A$5:$J$200,10,FALSE)</f>
        <v>52031‑216</v>
      </c>
      <c r="L228" s="13" t="s">
        <v>856</v>
      </c>
      <c r="M228" s="27" t="s">
        <v>1003</v>
      </c>
      <c r="N228" s="25" t="s">
        <v>893</v>
      </c>
      <c r="O228" s="20">
        <v>196.5</v>
      </c>
    </row>
    <row r="229" spans="1:15" x14ac:dyDescent="0.25">
      <c r="A229" s="15">
        <v>228</v>
      </c>
      <c r="B229" s="15">
        <f t="shared" ca="1" si="0"/>
        <v>52</v>
      </c>
      <c r="C229" s="17" t="str">
        <f ca="1">VLOOKUP(B229,tb_cliente!$A$5:$J$200,2,FALSE)</f>
        <v>Daniel Corrêa Santos</v>
      </c>
      <c r="D229" s="17" t="str">
        <f ca="1">VLOOKUP(B229,tb_cliente!$A$5:$J$200,3,FALSE)</f>
        <v>07811711780</v>
      </c>
      <c r="E229" s="17" t="str">
        <f ca="1">VLOOKUP(B229,tb_cliente!$A$5:$J$200,4,FALSE)</f>
        <v>Rua Nabuco de Araujo</v>
      </c>
      <c r="F229" s="17" t="str">
        <f ca="1">VLOOKUP(B229,tb_cliente!$A$5:$J$200,5,FALSE)</f>
        <v>s/n</v>
      </c>
      <c r="G229" s="17" t="str">
        <f ca="1">VLOOKUP(B229,tb_cliente!$A$5:$J$200,6,FALSE)</f>
        <v>Lt 23 Qd P</v>
      </c>
      <c r="H229" s="17" t="str">
        <f ca="1">VLOOKUP(B229,tb_cliente!$A$5:$J$200,7,FALSE)</f>
        <v>Pilar</v>
      </c>
      <c r="I229" s="17" t="str">
        <f ca="1">VLOOKUP(B229,tb_cliente!$A$5:$J$200,8,FALSE)</f>
        <v>Recife</v>
      </c>
      <c r="J229" s="17" t="str">
        <f ca="1">VLOOKUP(B229,tb_cliente!$A$5:$J$200,9,FALSE)</f>
        <v>PE</v>
      </c>
      <c r="K229" s="17" t="str">
        <f ca="1">VLOOKUP(B229,tb_cliente!$A$5:$J$200,10,FALSE)</f>
        <v>52031‑216</v>
      </c>
      <c r="L229" s="13" t="s">
        <v>856</v>
      </c>
      <c r="M229" s="27" t="s">
        <v>1002</v>
      </c>
      <c r="N229" s="25" t="s">
        <v>893</v>
      </c>
      <c r="O229" s="20">
        <v>123.1</v>
      </c>
    </row>
    <row r="230" spans="1:15" x14ac:dyDescent="0.25">
      <c r="A230" s="15">
        <v>229</v>
      </c>
      <c r="B230" s="15">
        <f t="shared" ca="1" si="0"/>
        <v>93</v>
      </c>
      <c r="C230" s="17" t="str">
        <f ca="1">VLOOKUP(B230,tb_cliente!$A$5:$J$200,2,FALSE)</f>
        <v>Everson de Jesus Duarte Pereira</v>
      </c>
      <c r="D230" s="17" t="str">
        <f ca="1">VLOOKUP(B230,tb_cliente!$A$5:$J$200,3,FALSE)</f>
        <v>11131272746</v>
      </c>
      <c r="E230" s="17" t="str">
        <f ca="1">VLOOKUP(B230,tb_cliente!$A$5:$J$200,4,FALSE)</f>
        <v>Rua Governador Mario Covas</v>
      </c>
      <c r="F230" s="17">
        <f ca="1">VLOOKUP(B230,tb_cliente!$A$5:$J$200,5,FALSE)</f>
        <v>18</v>
      </c>
      <c r="G230" s="17" t="str">
        <f ca="1">VLOOKUP(B230,tb_cliente!$A$5:$J$200,6,FALSE)</f>
        <v>A c/4</v>
      </c>
      <c r="H230" s="17" t="str">
        <f ca="1">VLOOKUP(B230,tb_cliente!$A$5:$J$200,7,FALSE)</f>
        <v>Jóquei Clube</v>
      </c>
      <c r="I230" s="17" t="str">
        <f ca="1">VLOOKUP(B230,tb_cliente!$A$5:$J$200,8,FALSE)</f>
        <v>Recife</v>
      </c>
      <c r="J230" s="17" t="str">
        <f ca="1">VLOOKUP(B230,tb_cliente!$A$5:$J$200,9,FALSE)</f>
        <v>PE</v>
      </c>
      <c r="K230" s="17" t="str">
        <f ca="1">VLOOKUP(B230,tb_cliente!$A$5:$J$200,10,FALSE)</f>
        <v>52031‑216</v>
      </c>
      <c r="L230" s="13" t="s">
        <v>856</v>
      </c>
      <c r="M230" s="27" t="s">
        <v>998</v>
      </c>
      <c r="N230" s="25" t="s">
        <v>893</v>
      </c>
      <c r="O230" s="20">
        <v>11.9</v>
      </c>
    </row>
    <row r="231" spans="1:15" x14ac:dyDescent="0.25">
      <c r="A231" s="15">
        <v>230</v>
      </c>
      <c r="B231" s="15">
        <f t="shared" ca="1" si="0"/>
        <v>175</v>
      </c>
      <c r="C231" s="17" t="str">
        <f ca="1">VLOOKUP(B231,tb_cliente!$A$5:$J$200,2,FALSE)</f>
        <v>Raphael Presley Silva</v>
      </c>
      <c r="D231" s="17" t="str">
        <f ca="1">VLOOKUP(B231,tb_cliente!$A$5:$J$200,3,FALSE)</f>
        <v>05245043709</v>
      </c>
      <c r="E231" s="17" t="str">
        <f ca="1">VLOOKUP(B231,tb_cliente!$A$5:$J$200,4,FALSE)</f>
        <v>Rua Projetada</v>
      </c>
      <c r="F231" s="17">
        <f ca="1">VLOOKUP(B231,tb_cliente!$A$5:$J$200,5,FALSE)</f>
        <v>18</v>
      </c>
      <c r="G231" s="17" t="str">
        <f ca="1">VLOOKUP(B231,tb_cliente!$A$5:$J$200,6,FALSE)</f>
        <v>casa</v>
      </c>
      <c r="H231" s="17" t="str">
        <f ca="1">VLOOKUP(B231,tb_cliente!$A$5:$J$200,7,FALSE)</f>
        <v>Santa Luzia</v>
      </c>
      <c r="I231" s="17" t="str">
        <f ca="1">VLOOKUP(B231,tb_cliente!$A$5:$J$200,8,FALSE)</f>
        <v>Recife</v>
      </c>
      <c r="J231" s="17" t="str">
        <f ca="1">VLOOKUP(B231,tb_cliente!$A$5:$J$200,9,FALSE)</f>
        <v>PE</v>
      </c>
      <c r="K231" s="17" t="str">
        <f ca="1">VLOOKUP(B231,tb_cliente!$A$5:$J$200,10,FALSE)</f>
        <v>50920‑825</v>
      </c>
      <c r="L231" s="13" t="s">
        <v>856</v>
      </c>
      <c r="M231" s="27" t="s">
        <v>1001</v>
      </c>
      <c r="N231" s="25" t="s">
        <v>894</v>
      </c>
      <c r="O231" s="20">
        <v>85.3</v>
      </c>
    </row>
    <row r="232" spans="1:15" x14ac:dyDescent="0.25">
      <c r="A232" s="15">
        <v>231</v>
      </c>
      <c r="B232" s="15">
        <f t="shared" ca="1" si="0"/>
        <v>63</v>
      </c>
      <c r="C232" s="17" t="str">
        <f ca="1">VLOOKUP(B232,tb_cliente!$A$5:$J$200,2,FALSE)</f>
        <v>Diego da Costa Soares</v>
      </c>
      <c r="D232" s="17" t="str">
        <f ca="1">VLOOKUP(B232,tb_cliente!$A$5:$J$200,3,FALSE)</f>
        <v>04155205710</v>
      </c>
      <c r="E232" s="17" t="str">
        <f ca="1">VLOOKUP(B232,tb_cliente!$A$5:$J$200,4,FALSE)</f>
        <v>Rua Rio Petropolis</v>
      </c>
      <c r="F232" s="17" t="str">
        <f ca="1">VLOOKUP(B232,tb_cliente!$A$5:$J$200,5,FALSE)</f>
        <v>s/n</v>
      </c>
      <c r="G232" s="17" t="str">
        <f ca="1">VLOOKUP(B232,tb_cliente!$A$5:$J$200,6,FALSE)</f>
        <v>casa 5 Lote 741</v>
      </c>
      <c r="H232" s="17" t="str">
        <f ca="1">VLOOKUP(B232,tb_cliente!$A$5:$J$200,7,FALSE)</f>
        <v>São João</v>
      </c>
      <c r="I232" s="17" t="str">
        <f ca="1">VLOOKUP(B232,tb_cliente!$A$5:$J$200,8,FALSE)</f>
        <v>Recife</v>
      </c>
      <c r="J232" s="17" t="str">
        <f ca="1">VLOOKUP(B232,tb_cliente!$A$5:$J$200,9,FALSE)</f>
        <v>PE</v>
      </c>
      <c r="K232" s="17" t="str">
        <f ca="1">VLOOKUP(B232,tb_cliente!$A$5:$J$200,10,FALSE)</f>
        <v>50810‑065</v>
      </c>
      <c r="L232" s="13" t="s">
        <v>856</v>
      </c>
      <c r="M232" s="27" t="s">
        <v>1000</v>
      </c>
      <c r="N232" s="25" t="s">
        <v>894</v>
      </c>
      <c r="O232" s="20">
        <v>73.400000000000006</v>
      </c>
    </row>
    <row r="233" spans="1:15" x14ac:dyDescent="0.25">
      <c r="A233" s="15">
        <v>232</v>
      </c>
      <c r="B233" s="15">
        <f t="shared" ca="1" si="0"/>
        <v>126</v>
      </c>
      <c r="C233" s="17" t="str">
        <f ca="1">VLOOKUP(B233,tb_cliente!$A$5:$J$200,2,FALSE)</f>
        <v>Gustavo dos Santos Sales</v>
      </c>
      <c r="D233" s="17" t="str">
        <f ca="1">VLOOKUP(B233,tb_cliente!$A$5:$J$200,3,FALSE)</f>
        <v>10239958655</v>
      </c>
      <c r="E233" s="17" t="str">
        <f ca="1">VLOOKUP(B233,tb_cliente!$A$5:$J$200,4,FALSE)</f>
        <v>Rua Jatoba</v>
      </c>
      <c r="F233" s="17">
        <f ca="1">VLOOKUP(B233,tb_cliente!$A$5:$J$200,5,FALSE)</f>
        <v>20</v>
      </c>
      <c r="G233" s="17" t="str">
        <f ca="1">VLOOKUP(B233,tb_cliente!$A$5:$J$200,6,FALSE)</f>
        <v>NULL</v>
      </c>
      <c r="H233" s="17" t="str">
        <f ca="1">VLOOKUP(B233,tb_cliente!$A$5:$J$200,7,FALSE)</f>
        <v>Novo Horizonte</v>
      </c>
      <c r="I233" s="17" t="str">
        <f ca="1">VLOOKUP(B233,tb_cliente!$A$5:$J$200,8,FALSE)</f>
        <v>Recife</v>
      </c>
      <c r="J233" s="17" t="str">
        <f ca="1">VLOOKUP(B233,tb_cliente!$A$5:$J$200,9,FALSE)</f>
        <v>PE</v>
      </c>
      <c r="K233" s="17" t="str">
        <f ca="1">VLOOKUP(B233,tb_cliente!$A$5:$J$200,10,FALSE)</f>
        <v>52031‑216</v>
      </c>
      <c r="L233" s="13" t="s">
        <v>856</v>
      </c>
      <c r="M233" s="27" t="s">
        <v>1000</v>
      </c>
      <c r="N233" s="25" t="s">
        <v>894</v>
      </c>
      <c r="O233" s="20">
        <v>73.400000000000006</v>
      </c>
    </row>
    <row r="234" spans="1:15" x14ac:dyDescent="0.25">
      <c r="A234" s="15">
        <v>233</v>
      </c>
      <c r="B234" s="15">
        <f t="shared" ca="1" si="0"/>
        <v>108</v>
      </c>
      <c r="C234" s="17" t="str">
        <f ca="1">VLOOKUP(B234,tb_cliente!$A$5:$J$200,2,FALSE)</f>
        <v>Fernanda de Paulo Melo</v>
      </c>
      <c r="D234" s="17" t="str">
        <f ca="1">VLOOKUP(B234,tb_cliente!$A$5:$J$200,3,FALSE)</f>
        <v>05455660760</v>
      </c>
      <c r="E234" s="17" t="str">
        <f ca="1">VLOOKUP(B234,tb_cliente!$A$5:$J$200,4,FALSE)</f>
        <v>Rua Prefeito Jorge Julio Costa dos Santos</v>
      </c>
      <c r="F234" s="17" t="str">
        <f ca="1">VLOOKUP(B234,tb_cliente!$A$5:$J$200,5,FALSE)</f>
        <v>s/n</v>
      </c>
      <c r="G234" s="17" t="str">
        <f ca="1">VLOOKUP(B234,tb_cliente!$A$5:$J$200,6,FALSE)</f>
        <v>Lt 01 Qd 27 casa 02</v>
      </c>
      <c r="H234" s="17" t="str">
        <f ca="1">VLOOKUP(B234,tb_cliente!$A$5:$J$200,7,FALSE)</f>
        <v>Santa Cruz da Serra</v>
      </c>
      <c r="I234" s="17" t="str">
        <f ca="1">VLOOKUP(B234,tb_cliente!$A$5:$J$200,8,FALSE)</f>
        <v>Recife</v>
      </c>
      <c r="J234" s="17" t="str">
        <f ca="1">VLOOKUP(B234,tb_cliente!$A$5:$J$200,9,FALSE)</f>
        <v>PE</v>
      </c>
      <c r="K234" s="17" t="str">
        <f ca="1">VLOOKUP(B234,tb_cliente!$A$5:$J$200,10,FALSE)</f>
        <v>50920‑825</v>
      </c>
      <c r="L234" s="13" t="s">
        <v>856</v>
      </c>
      <c r="M234" s="27" t="s">
        <v>997</v>
      </c>
      <c r="N234" s="25" t="s">
        <v>894</v>
      </c>
      <c r="O234" s="20">
        <v>35.6</v>
      </c>
    </row>
    <row r="235" spans="1:15" x14ac:dyDescent="0.25">
      <c r="A235" s="15">
        <v>234</v>
      </c>
      <c r="B235" s="15">
        <f t="shared" ca="1" si="0"/>
        <v>15</v>
      </c>
      <c r="C235" s="17" t="str">
        <f ca="1">VLOOKUP(B235,tb_cliente!$A$5:$J$200,2,FALSE)</f>
        <v>Aline Antonio dos Santos Silva</v>
      </c>
      <c r="D235" s="17" t="str">
        <f ca="1">VLOOKUP(B235,tb_cliente!$A$5:$J$200,3,FALSE)</f>
        <v>07465207620</v>
      </c>
      <c r="E235" s="17" t="str">
        <f ca="1">VLOOKUP(B235,tb_cliente!$A$5:$J$200,4,FALSE)</f>
        <v>Rua Nossa Senhora de Fatima</v>
      </c>
      <c r="F235" s="17" t="str">
        <f ca="1">VLOOKUP(B235,tb_cliente!$A$5:$J$200,5,FALSE)</f>
        <v>s/n</v>
      </c>
      <c r="G235" s="17" t="str">
        <f ca="1">VLOOKUP(B235,tb_cliente!$A$5:$J$200,6,FALSE)</f>
        <v>Lt 14 Qd A Casa 02</v>
      </c>
      <c r="H235" s="17" t="str">
        <f ca="1">VLOOKUP(B235,tb_cliente!$A$5:$J$200,7,FALSE)</f>
        <v>Pilar</v>
      </c>
      <c r="I235" s="17" t="str">
        <f ca="1">VLOOKUP(B235,tb_cliente!$A$5:$J$200,8,FALSE)</f>
        <v>Recife</v>
      </c>
      <c r="J235" s="17" t="str">
        <f ca="1">VLOOKUP(B235,tb_cliente!$A$5:$J$200,9,FALSE)</f>
        <v>PE</v>
      </c>
      <c r="K235" s="17" t="str">
        <f ca="1">VLOOKUP(B235,tb_cliente!$A$5:$J$200,10,FALSE)</f>
        <v>50920‑825</v>
      </c>
      <c r="L235" s="13" t="s">
        <v>856</v>
      </c>
      <c r="M235" s="27" t="s">
        <v>998</v>
      </c>
      <c r="N235" s="25" t="s">
        <v>894</v>
      </c>
      <c r="O235" s="20">
        <v>11.9</v>
      </c>
    </row>
    <row r="236" spans="1:15" x14ac:dyDescent="0.25">
      <c r="A236" s="15">
        <v>235</v>
      </c>
      <c r="B236" s="15">
        <f t="shared" ca="1" si="0"/>
        <v>185</v>
      </c>
      <c r="C236" s="17" t="str">
        <f ca="1">VLOOKUP(B236,tb_cliente!$A$5:$J$200,2,FALSE)</f>
        <v>Thamyris Silva da Penha</v>
      </c>
      <c r="D236" s="17" t="str">
        <f ca="1">VLOOKUP(B236,tb_cliente!$A$5:$J$200,3,FALSE)</f>
        <v>05016119610</v>
      </c>
      <c r="E236" s="17" t="str">
        <f ca="1">VLOOKUP(B236,tb_cliente!$A$5:$J$200,4,FALSE)</f>
        <v>Rua Quatorze</v>
      </c>
      <c r="F236" s="17">
        <f ca="1">VLOOKUP(B236,tb_cliente!$A$5:$J$200,5,FALSE)</f>
        <v>0</v>
      </c>
      <c r="G236" s="17" t="str">
        <f ca="1">VLOOKUP(B236,tb_cliente!$A$5:$J$200,6,FALSE)</f>
        <v xml:space="preserve"> lt14 Qd25</v>
      </c>
      <c r="H236" s="17" t="str">
        <f ca="1">VLOOKUP(B236,tb_cliente!$A$5:$J$200,7,FALSE)</f>
        <v>santíssimo</v>
      </c>
      <c r="I236" s="17" t="str">
        <f ca="1">VLOOKUP(B236,tb_cliente!$A$5:$J$200,8,FALSE)</f>
        <v>Recife</v>
      </c>
      <c r="J236" s="17" t="str">
        <f ca="1">VLOOKUP(B236,tb_cliente!$A$5:$J$200,9,FALSE)</f>
        <v>PE</v>
      </c>
      <c r="K236" s="17" t="str">
        <f ca="1">VLOOKUP(B236,tb_cliente!$A$5:$J$200,10,FALSE)</f>
        <v>50810‑065</v>
      </c>
      <c r="L236" s="13" t="s">
        <v>856</v>
      </c>
      <c r="M236" s="27" t="s">
        <v>999</v>
      </c>
      <c r="N236" s="25" t="s">
        <v>894</v>
      </c>
      <c r="O236" s="20">
        <v>37.799999999999997</v>
      </c>
    </row>
    <row r="237" spans="1:15" x14ac:dyDescent="0.25">
      <c r="A237" s="15">
        <v>236</v>
      </c>
      <c r="B237" s="15">
        <f t="shared" ca="1" si="0"/>
        <v>15</v>
      </c>
      <c r="C237" s="17" t="str">
        <f ca="1">VLOOKUP(B237,tb_cliente!$A$5:$J$200,2,FALSE)</f>
        <v>Aline Antonio dos Santos Silva</v>
      </c>
      <c r="D237" s="17" t="str">
        <f ca="1">VLOOKUP(B237,tb_cliente!$A$5:$J$200,3,FALSE)</f>
        <v>07465207620</v>
      </c>
      <c r="E237" s="17" t="str">
        <f ca="1">VLOOKUP(B237,tb_cliente!$A$5:$J$200,4,FALSE)</f>
        <v>Rua Nossa Senhora de Fatima</v>
      </c>
      <c r="F237" s="17" t="str">
        <f ca="1">VLOOKUP(B237,tb_cliente!$A$5:$J$200,5,FALSE)</f>
        <v>s/n</v>
      </c>
      <c r="G237" s="17" t="str">
        <f ca="1">VLOOKUP(B237,tb_cliente!$A$5:$J$200,6,FALSE)</f>
        <v>Lt 14 Qd A Casa 02</v>
      </c>
      <c r="H237" s="17" t="str">
        <f ca="1">VLOOKUP(B237,tb_cliente!$A$5:$J$200,7,FALSE)</f>
        <v>Pilar</v>
      </c>
      <c r="I237" s="17" t="str">
        <f ca="1">VLOOKUP(B237,tb_cliente!$A$5:$J$200,8,FALSE)</f>
        <v>Recife</v>
      </c>
      <c r="J237" s="17" t="str">
        <f ca="1">VLOOKUP(B237,tb_cliente!$A$5:$J$200,9,FALSE)</f>
        <v>PE</v>
      </c>
      <c r="K237" s="17" t="str">
        <f ca="1">VLOOKUP(B237,tb_cliente!$A$5:$J$200,10,FALSE)</f>
        <v>50920‑825</v>
      </c>
      <c r="L237" s="13" t="s">
        <v>856</v>
      </c>
      <c r="M237" s="27" t="s">
        <v>1002</v>
      </c>
      <c r="N237" s="25" t="s">
        <v>894</v>
      </c>
      <c r="O237" s="20">
        <v>123.1</v>
      </c>
    </row>
    <row r="238" spans="1:15" x14ac:dyDescent="0.25">
      <c r="A238" s="15">
        <v>237</v>
      </c>
      <c r="B238" s="15">
        <f t="shared" ca="1" si="0"/>
        <v>32</v>
      </c>
      <c r="C238" s="17" t="str">
        <f ca="1">VLOOKUP(B238,tb_cliente!$A$5:$J$200,2,FALSE)</f>
        <v>Anycelli Bitencourt Menezes Alves</v>
      </c>
      <c r="D238" s="17" t="str">
        <f ca="1">VLOOKUP(B238,tb_cliente!$A$5:$J$200,3,FALSE)</f>
        <v>10835134708</v>
      </c>
      <c r="E238" s="17" t="str">
        <f ca="1">VLOOKUP(B238,tb_cliente!$A$5:$J$200,4,FALSE)</f>
        <v>Rua Herbert de Souza</v>
      </c>
      <c r="F238" s="17" t="str">
        <f ca="1">VLOOKUP(B238,tb_cliente!$A$5:$J$200,5,FALSE)</f>
        <v>sn</v>
      </c>
      <c r="G238" s="17" t="str">
        <f ca="1">VLOOKUP(B238,tb_cliente!$A$5:$J$200,6,FALSE)</f>
        <v>Lt 31 Qd 09</v>
      </c>
      <c r="H238" s="17" t="str">
        <f ca="1">VLOOKUP(B238,tb_cliente!$A$5:$J$200,7,FALSE)</f>
        <v>Maria Helena</v>
      </c>
      <c r="I238" s="17" t="str">
        <f ca="1">VLOOKUP(B238,tb_cliente!$A$5:$J$200,8,FALSE)</f>
        <v>Recife</v>
      </c>
      <c r="J238" s="17" t="str">
        <f ca="1">VLOOKUP(B238,tb_cliente!$A$5:$J$200,9,FALSE)</f>
        <v>PE</v>
      </c>
      <c r="K238" s="17" t="str">
        <f ca="1">VLOOKUP(B238,tb_cliente!$A$5:$J$200,10,FALSE)</f>
        <v>52031‑216</v>
      </c>
      <c r="L238" s="13" t="s">
        <v>856</v>
      </c>
      <c r="M238" s="27" t="s">
        <v>1002</v>
      </c>
      <c r="N238" s="25" t="s">
        <v>894</v>
      </c>
      <c r="O238" s="20">
        <v>123.1</v>
      </c>
    </row>
    <row r="239" spans="1:15" x14ac:dyDescent="0.25">
      <c r="A239" s="15">
        <v>238</v>
      </c>
      <c r="B239" s="15">
        <f t="shared" ca="1" si="0"/>
        <v>137</v>
      </c>
      <c r="C239" s="17" t="str">
        <f ca="1">VLOOKUP(B239,tb_cliente!$A$5:$J$200,2,FALSE)</f>
        <v>Joel Francisco de Macedo</v>
      </c>
      <c r="D239" s="17" t="str">
        <f ca="1">VLOOKUP(B239,tb_cliente!$A$5:$J$200,3,FALSE)</f>
        <v>10742008658</v>
      </c>
      <c r="E239" s="17" t="str">
        <f ca="1">VLOOKUP(B239,tb_cliente!$A$5:$J$200,4,FALSE)</f>
        <v>Rua Ibitituruna</v>
      </c>
      <c r="F239" s="17">
        <f ca="1">VLOOKUP(B239,tb_cliente!$A$5:$J$200,5,FALSE)</f>
        <v>95</v>
      </c>
      <c r="G239" s="17" t="str">
        <f ca="1">VLOOKUP(B239,tb_cliente!$A$5:$J$200,6,FALSE)</f>
        <v>NULL</v>
      </c>
      <c r="H239" s="17" t="str">
        <f ca="1">VLOOKUP(B239,tb_cliente!$A$5:$J$200,7,FALSE)</f>
        <v>Matinha</v>
      </c>
      <c r="I239" s="17" t="str">
        <f ca="1">VLOOKUP(B239,tb_cliente!$A$5:$J$200,8,FALSE)</f>
        <v>Recife</v>
      </c>
      <c r="J239" s="17" t="str">
        <f ca="1">VLOOKUP(B239,tb_cliente!$A$5:$J$200,9,FALSE)</f>
        <v>PE</v>
      </c>
      <c r="K239" s="17" t="str">
        <f ca="1">VLOOKUP(B239,tb_cliente!$A$5:$J$200,10,FALSE)</f>
        <v>52031‑216</v>
      </c>
      <c r="L239" s="13" t="s">
        <v>856</v>
      </c>
      <c r="M239" s="27" t="s">
        <v>997</v>
      </c>
      <c r="N239" s="25" t="s">
        <v>895</v>
      </c>
      <c r="O239" s="20">
        <v>35.6</v>
      </c>
    </row>
    <row r="240" spans="1:15" x14ac:dyDescent="0.25">
      <c r="A240" s="15">
        <v>239</v>
      </c>
      <c r="B240" s="15">
        <f t="shared" ca="1" si="0"/>
        <v>143</v>
      </c>
      <c r="C240" s="17" t="str">
        <f ca="1">VLOOKUP(B240,tb_cliente!$A$5:$J$200,2,FALSE)</f>
        <v>Josimar Henrique Alves Leite</v>
      </c>
      <c r="D240" s="17" t="str">
        <f ca="1">VLOOKUP(B240,tb_cliente!$A$5:$J$200,3,FALSE)</f>
        <v>09616937759</v>
      </c>
      <c r="E240" s="17" t="str">
        <f ca="1">VLOOKUP(B240,tb_cliente!$A$5:$J$200,4,FALSE)</f>
        <v>Rua Jupiter</v>
      </c>
      <c r="F240" s="17" t="str">
        <f ca="1">VLOOKUP(B240,tb_cliente!$A$5:$J$200,5,FALSE)</f>
        <v>s/n</v>
      </c>
      <c r="G240" s="17" t="str">
        <f ca="1">VLOOKUP(B240,tb_cliente!$A$5:$J$200,6,FALSE)</f>
        <v>Lt 10 Qd 162</v>
      </c>
      <c r="H240" s="17" t="str">
        <f ca="1">VLOOKUP(B240,tb_cliente!$A$5:$J$200,7,FALSE)</f>
        <v>Parque das Acacias</v>
      </c>
      <c r="I240" s="17" t="str">
        <f ca="1">VLOOKUP(B240,tb_cliente!$A$5:$J$200,8,FALSE)</f>
        <v>Recife</v>
      </c>
      <c r="J240" s="17" t="str">
        <f ca="1">VLOOKUP(B240,tb_cliente!$A$5:$J$200,9,FALSE)</f>
        <v>PE</v>
      </c>
      <c r="K240" s="17" t="str">
        <f ca="1">VLOOKUP(B240,tb_cliente!$A$5:$J$200,10,FALSE)</f>
        <v>52031‑216</v>
      </c>
      <c r="L240" s="13" t="s">
        <v>856</v>
      </c>
      <c r="M240" s="27" t="s">
        <v>997</v>
      </c>
      <c r="N240" s="25" t="s">
        <v>895</v>
      </c>
      <c r="O240" s="20">
        <v>35.6</v>
      </c>
    </row>
    <row r="241" spans="1:15" x14ac:dyDescent="0.25">
      <c r="A241" s="15">
        <v>240</v>
      </c>
      <c r="B241" s="15">
        <f t="shared" ca="1" si="0"/>
        <v>68</v>
      </c>
      <c r="C241" s="17" t="str">
        <f ca="1">VLOOKUP(B241,tb_cliente!$A$5:$J$200,2,FALSE)</f>
        <v>Domingos da Costa</v>
      </c>
      <c r="D241" s="17" t="str">
        <f ca="1">VLOOKUP(B241,tb_cliente!$A$5:$J$200,3,FALSE)</f>
        <v>09358868736</v>
      </c>
      <c r="E241" s="17" t="str">
        <f ca="1">VLOOKUP(B241,tb_cliente!$A$5:$J$200,4,FALSE)</f>
        <v>Rua Luciano Vaena</v>
      </c>
      <c r="F241" s="17">
        <f ca="1">VLOOKUP(B241,tb_cliente!$A$5:$J$200,5,FALSE)</f>
        <v>141</v>
      </c>
      <c r="G241" s="17" t="str">
        <f ca="1">VLOOKUP(B241,tb_cliente!$A$5:$J$200,6,FALSE)</f>
        <v>casa 01</v>
      </c>
      <c r="H241" s="17" t="str">
        <f ca="1">VLOOKUP(B241,tb_cliente!$A$5:$J$200,7,FALSE)</f>
        <v xml:space="preserve">Parque Império </v>
      </c>
      <c r="I241" s="17" t="str">
        <f ca="1">VLOOKUP(B241,tb_cliente!$A$5:$J$200,8,FALSE)</f>
        <v>Recife</v>
      </c>
      <c r="J241" s="17" t="str">
        <f ca="1">VLOOKUP(B241,tb_cliente!$A$5:$J$200,9,FALSE)</f>
        <v>PE</v>
      </c>
      <c r="K241" s="17" t="str">
        <f ca="1">VLOOKUP(B241,tb_cliente!$A$5:$J$200,10,FALSE)</f>
        <v>52031‑216</v>
      </c>
      <c r="L241" s="13" t="s">
        <v>856</v>
      </c>
      <c r="M241" s="27" t="s">
        <v>1001</v>
      </c>
      <c r="N241" s="25" t="s">
        <v>895</v>
      </c>
      <c r="O241" s="20">
        <v>85.3</v>
      </c>
    </row>
    <row r="242" spans="1:15" x14ac:dyDescent="0.25">
      <c r="A242" s="15">
        <v>241</v>
      </c>
      <c r="B242" s="15">
        <f t="shared" ca="1" si="0"/>
        <v>71</v>
      </c>
      <c r="C242" s="17" t="str">
        <f ca="1">VLOOKUP(B242,tb_cliente!$A$5:$J$200,2,FALSE)</f>
        <v>Driele da Silva Bezerra</v>
      </c>
      <c r="D242" s="17" t="str">
        <f ca="1">VLOOKUP(B242,tb_cliente!$A$5:$J$200,3,FALSE)</f>
        <v>10295268765</v>
      </c>
      <c r="E242" s="17" t="str">
        <f ca="1">VLOOKUP(B242,tb_cliente!$A$5:$J$200,4,FALSE)</f>
        <v>Rua Jaciara</v>
      </c>
      <c r="F242" s="17">
        <f ca="1">VLOOKUP(B242,tb_cliente!$A$5:$J$200,5,FALSE)</f>
        <v>51</v>
      </c>
      <c r="G242" s="17" t="str">
        <f ca="1">VLOOKUP(B242,tb_cliente!$A$5:$J$200,6,FALSE)</f>
        <v>NULL</v>
      </c>
      <c r="H242" s="17" t="str">
        <f ca="1">VLOOKUP(B242,tb_cliente!$A$5:$J$200,7,FALSE)</f>
        <v>Nova Era</v>
      </c>
      <c r="I242" s="17" t="str">
        <f ca="1">VLOOKUP(B242,tb_cliente!$A$5:$J$200,8,FALSE)</f>
        <v>Recife</v>
      </c>
      <c r="J242" s="17" t="str">
        <f ca="1">VLOOKUP(B242,tb_cliente!$A$5:$J$200,9,FALSE)</f>
        <v>PE</v>
      </c>
      <c r="K242" s="17" t="str">
        <f ca="1">VLOOKUP(B242,tb_cliente!$A$5:$J$200,10,FALSE)</f>
        <v>52031‑216</v>
      </c>
      <c r="L242" s="13" t="s">
        <v>860</v>
      </c>
      <c r="M242" s="27" t="s">
        <v>1000</v>
      </c>
      <c r="N242" s="25" t="s">
        <v>895</v>
      </c>
      <c r="O242" s="20">
        <v>73.400000000000006</v>
      </c>
    </row>
    <row r="243" spans="1:15" x14ac:dyDescent="0.25">
      <c r="A243" s="15">
        <v>242</v>
      </c>
      <c r="B243" s="15">
        <f t="shared" ca="1" si="0"/>
        <v>14</v>
      </c>
      <c r="C243" s="17" t="str">
        <f ca="1">VLOOKUP(B243,tb_cliente!$A$5:$J$200,2,FALSE)</f>
        <v>Aline Antonio dos Santos</v>
      </c>
      <c r="D243" s="17" t="str">
        <f ca="1">VLOOKUP(B243,tb_cliente!$A$5:$J$200,3,FALSE)</f>
        <v>08728972748</v>
      </c>
      <c r="E243" s="17" t="str">
        <f ca="1">VLOOKUP(B243,tb_cliente!$A$5:$J$200,4,FALSE)</f>
        <v>Rua Marechal Hermes</v>
      </c>
      <c r="F243" s="17">
        <f ca="1">VLOOKUP(B243,tb_cliente!$A$5:$J$200,5,FALSE)</f>
        <v>4</v>
      </c>
      <c r="G243" s="17" t="str">
        <f ca="1">VLOOKUP(B243,tb_cliente!$A$5:$J$200,6,FALSE)</f>
        <v>NULL</v>
      </c>
      <c r="H243" s="17" t="str">
        <f ca="1">VLOOKUP(B243,tb_cliente!$A$5:$J$200,7,FALSE)</f>
        <v xml:space="preserve">Parque Sayonara (Vila Inhomirim) </v>
      </c>
      <c r="I243" s="17" t="str">
        <f ca="1">VLOOKUP(B243,tb_cliente!$A$5:$J$200,8,FALSE)</f>
        <v>Recife</v>
      </c>
      <c r="J243" s="17" t="str">
        <f ca="1">VLOOKUP(B243,tb_cliente!$A$5:$J$200,9,FALSE)</f>
        <v>PE</v>
      </c>
      <c r="K243" s="17" t="str">
        <f ca="1">VLOOKUP(B243,tb_cliente!$A$5:$J$200,10,FALSE)</f>
        <v>52031‑216</v>
      </c>
      <c r="L243" s="13" t="s">
        <v>856</v>
      </c>
      <c r="M243" s="27" t="s">
        <v>1000</v>
      </c>
      <c r="N243" s="25" t="s">
        <v>895</v>
      </c>
      <c r="O243" s="20">
        <v>73.400000000000006</v>
      </c>
    </row>
    <row r="244" spans="1:15" x14ac:dyDescent="0.25">
      <c r="A244" s="15">
        <v>243</v>
      </c>
      <c r="B244" s="15">
        <f t="shared" ca="1" si="0"/>
        <v>55</v>
      </c>
      <c r="C244" s="17" t="str">
        <f ca="1">VLOOKUP(B244,tb_cliente!$A$5:$J$200,2,FALSE)</f>
        <v>David Cristina de Pontes</v>
      </c>
      <c r="D244" s="17" t="str">
        <f ca="1">VLOOKUP(B244,tb_cliente!$A$5:$J$200,3,FALSE)</f>
        <v>03782341707</v>
      </c>
      <c r="E244" s="17" t="str">
        <f ca="1">VLOOKUP(B244,tb_cliente!$A$5:$J$200,4,FALSE)</f>
        <v>Rua Rua da Laguna</v>
      </c>
      <c r="F244" s="17">
        <f ca="1">VLOOKUP(B244,tb_cliente!$A$5:$J$200,5,FALSE)</f>
        <v>59</v>
      </c>
      <c r="G244" s="17" t="str">
        <f ca="1">VLOOKUP(B244,tb_cliente!$A$5:$J$200,6,FALSE)</f>
        <v>casa 1 Faz Sobradinho</v>
      </c>
      <c r="H244" s="17" t="str">
        <f ca="1">VLOOKUP(B244,tb_cliente!$A$5:$J$200,7,FALSE)</f>
        <v>São Vicente</v>
      </c>
      <c r="I244" s="17" t="str">
        <f ca="1">VLOOKUP(B244,tb_cliente!$A$5:$J$200,8,FALSE)</f>
        <v>Recife</v>
      </c>
      <c r="J244" s="17" t="str">
        <f ca="1">VLOOKUP(B244,tb_cliente!$A$5:$J$200,9,FALSE)</f>
        <v>PE</v>
      </c>
      <c r="K244" s="17" t="str">
        <f ca="1">VLOOKUP(B244,tb_cliente!$A$5:$J$200,10,FALSE)</f>
        <v>50010-010</v>
      </c>
      <c r="L244" s="13" t="s">
        <v>856</v>
      </c>
      <c r="M244" s="27" t="s">
        <v>1002</v>
      </c>
      <c r="N244" s="25" t="s">
        <v>895</v>
      </c>
      <c r="O244" s="20">
        <v>123.1</v>
      </c>
    </row>
    <row r="245" spans="1:15" x14ac:dyDescent="0.25">
      <c r="A245" s="15">
        <v>244</v>
      </c>
      <c r="B245" s="15">
        <f t="shared" ca="1" si="0"/>
        <v>6</v>
      </c>
      <c r="C245" s="17" t="str">
        <f ca="1">VLOOKUP(B245,tb_cliente!$A$5:$J$200,2,FALSE)</f>
        <v>Alessandra Alves dos Santos</v>
      </c>
      <c r="D245" s="17" t="str">
        <f ca="1">VLOOKUP(B245,tb_cliente!$A$5:$J$200,3,FALSE)</f>
        <v>09286372756</v>
      </c>
      <c r="E245" s="17" t="str">
        <f ca="1">VLOOKUP(B245,tb_cliente!$A$5:$J$200,4,FALSE)</f>
        <v>Rua Luiz Alves de Castro</v>
      </c>
      <c r="F245" s="17" t="str">
        <f ca="1">VLOOKUP(B245,tb_cliente!$A$5:$J$200,5,FALSE)</f>
        <v>s/n</v>
      </c>
      <c r="G245" s="17" t="str">
        <f ca="1">VLOOKUP(B245,tb_cliente!$A$5:$J$200,6,FALSE)</f>
        <v>Lt 9 Qd 5</v>
      </c>
      <c r="H245" s="17" t="str">
        <f ca="1">VLOOKUP(B245,tb_cliente!$A$5:$J$200,7,FALSE)</f>
        <v>Parque Ipiranga (Itrolandia)</v>
      </c>
      <c r="I245" s="17" t="str">
        <f ca="1">VLOOKUP(B245,tb_cliente!$A$5:$J$200,8,FALSE)</f>
        <v>Recife</v>
      </c>
      <c r="J245" s="17" t="str">
        <f ca="1">VLOOKUP(B245,tb_cliente!$A$5:$J$200,9,FALSE)</f>
        <v>PE</v>
      </c>
      <c r="K245" s="17" t="str">
        <f ca="1">VLOOKUP(B245,tb_cliente!$A$5:$J$200,10,FALSE)</f>
        <v>52031‑216</v>
      </c>
      <c r="L245" s="13" t="s">
        <v>856</v>
      </c>
      <c r="M245" s="27" t="s">
        <v>1003</v>
      </c>
      <c r="N245" s="25" t="s">
        <v>896</v>
      </c>
      <c r="O245" s="20">
        <v>196.5</v>
      </c>
    </row>
    <row r="246" spans="1:15" x14ac:dyDescent="0.25">
      <c r="A246" s="15">
        <v>245</v>
      </c>
      <c r="B246" s="15">
        <f t="shared" ca="1" si="0"/>
        <v>105</v>
      </c>
      <c r="C246" s="17" t="str">
        <f ca="1">VLOOKUP(B246,tb_cliente!$A$5:$J$200,2,FALSE)</f>
        <v>Fagner de Oliveira Paiva</v>
      </c>
      <c r="D246" s="17" t="str">
        <f ca="1">VLOOKUP(B246,tb_cliente!$A$5:$J$200,3,FALSE)</f>
        <v>10534043767</v>
      </c>
      <c r="E246" s="17" t="str">
        <f ca="1">VLOOKUP(B246,tb_cliente!$A$5:$J$200,4,FALSE)</f>
        <v>Rua Italia Fausta</v>
      </c>
      <c r="F246" s="17" t="str">
        <f ca="1">VLOOKUP(B246,tb_cliente!$A$5:$J$200,5,FALSE)</f>
        <v>sn</v>
      </c>
      <c r="G246" s="17" t="str">
        <f ca="1">VLOOKUP(B246,tb_cliente!$A$5:$J$200,6,FALSE)</f>
        <v>Cs 01 Lt 23 Qd 02</v>
      </c>
      <c r="H246" s="17" t="str">
        <f ca="1">VLOOKUP(B246,tb_cliente!$A$5:$J$200,7,FALSE)</f>
        <v>Natal</v>
      </c>
      <c r="I246" s="17" t="str">
        <f ca="1">VLOOKUP(B246,tb_cliente!$A$5:$J$200,8,FALSE)</f>
        <v>null</v>
      </c>
      <c r="J246" s="17" t="str">
        <f ca="1">VLOOKUP(B246,tb_cliente!$A$5:$J$200,9,FALSE)</f>
        <v>null</v>
      </c>
      <c r="K246" s="17" t="str">
        <f ca="1">VLOOKUP(B246,tb_cliente!$A$5:$J$200,10,FALSE)</f>
        <v>null</v>
      </c>
      <c r="L246" s="13" t="s">
        <v>856</v>
      </c>
      <c r="M246" s="27" t="s">
        <v>1002</v>
      </c>
      <c r="N246" s="25" t="s">
        <v>896</v>
      </c>
      <c r="O246" s="20">
        <v>123.1</v>
      </c>
    </row>
    <row r="247" spans="1:15" x14ac:dyDescent="0.25">
      <c r="A247" s="15">
        <v>246</v>
      </c>
      <c r="B247" s="15">
        <f t="shared" ca="1" si="0"/>
        <v>54</v>
      </c>
      <c r="C247" s="17" t="str">
        <f ca="1">VLOOKUP(B247,tb_cliente!$A$5:$J$200,2,FALSE)</f>
        <v>Danilo Costa Purificação</v>
      </c>
      <c r="D247" s="17" t="str">
        <f ca="1">VLOOKUP(B247,tb_cliente!$A$5:$J$200,3,FALSE)</f>
        <v>07267584797</v>
      </c>
      <c r="E247" s="17" t="str">
        <f ca="1">VLOOKUP(B247,tb_cliente!$A$5:$J$200,4,FALSE)</f>
        <v>Rua Olegário Mariano</v>
      </c>
      <c r="F247" s="17">
        <f ca="1">VLOOKUP(B247,tb_cliente!$A$5:$J$200,5,FALSE)</f>
        <v>112</v>
      </c>
      <c r="G247" s="17" t="str">
        <f ca="1">VLOOKUP(B247,tb_cliente!$A$5:$J$200,6,FALSE)</f>
        <v>NULL</v>
      </c>
      <c r="H247" s="17" t="str">
        <f ca="1">VLOOKUP(B247,tb_cliente!$A$5:$J$200,7,FALSE)</f>
        <v>Pilar</v>
      </c>
      <c r="I247" s="17" t="str">
        <f ca="1">VLOOKUP(B247,tb_cliente!$A$5:$J$200,8,FALSE)</f>
        <v>Recife</v>
      </c>
      <c r="J247" s="17" t="str">
        <f ca="1">VLOOKUP(B247,tb_cliente!$A$5:$J$200,9,FALSE)</f>
        <v>PE</v>
      </c>
      <c r="K247" s="17" t="str">
        <f ca="1">VLOOKUP(B247,tb_cliente!$A$5:$J$200,10,FALSE)</f>
        <v>50920‑825</v>
      </c>
      <c r="L247" s="13" t="s">
        <v>856</v>
      </c>
      <c r="M247" s="27" t="s">
        <v>1005</v>
      </c>
      <c r="N247" s="25" t="s">
        <v>896</v>
      </c>
      <c r="O247" s="20">
        <v>8.9</v>
      </c>
    </row>
    <row r="248" spans="1:15" x14ac:dyDescent="0.25">
      <c r="A248" s="15">
        <v>247</v>
      </c>
      <c r="B248" s="15">
        <f t="shared" ca="1" si="0"/>
        <v>167</v>
      </c>
      <c r="C248" s="17" t="str">
        <f ca="1">VLOOKUP(B248,tb_cliente!$A$5:$J$200,2,FALSE)</f>
        <v>Magnum Luiz José de Souza</v>
      </c>
      <c r="D248" s="17" t="str">
        <f ca="1">VLOOKUP(B248,tb_cliente!$A$5:$J$200,3,FALSE)</f>
        <v>08347731762</v>
      </c>
      <c r="E248" s="17" t="str">
        <f ca="1">VLOOKUP(B248,tb_cliente!$A$5:$J$200,4,FALSE)</f>
        <v>Rua Marques de Baependi</v>
      </c>
      <c r="F248" s="17">
        <f ca="1">VLOOKUP(B248,tb_cliente!$A$5:$J$200,5,FALSE)</f>
        <v>18</v>
      </c>
      <c r="G248" s="17" t="str">
        <f ca="1">VLOOKUP(B248,tb_cliente!$A$5:$J$200,6,FALSE)</f>
        <v>NULL</v>
      </c>
      <c r="H248" s="17" t="str">
        <f ca="1">VLOOKUP(B248,tb_cliente!$A$5:$J$200,7,FALSE)</f>
        <v>Petropolis</v>
      </c>
      <c r="I248" s="17" t="str">
        <f ca="1">VLOOKUP(B248,tb_cliente!$A$5:$J$200,8,FALSE)</f>
        <v>Recife</v>
      </c>
      <c r="J248" s="17" t="str">
        <f ca="1">VLOOKUP(B248,tb_cliente!$A$5:$J$200,9,FALSE)</f>
        <v>PE</v>
      </c>
      <c r="K248" s="17" t="str">
        <f ca="1">VLOOKUP(B248,tb_cliente!$A$5:$J$200,10,FALSE)</f>
        <v>52031‑216</v>
      </c>
      <c r="L248" s="13" t="s">
        <v>856</v>
      </c>
      <c r="M248" s="27" t="s">
        <v>1003</v>
      </c>
      <c r="N248" s="25" t="s">
        <v>896</v>
      </c>
      <c r="O248" s="20">
        <v>196.5</v>
      </c>
    </row>
    <row r="249" spans="1:15" x14ac:dyDescent="0.25">
      <c r="A249" s="15">
        <v>248</v>
      </c>
      <c r="B249" s="15">
        <f t="shared" ca="1" si="0"/>
        <v>61</v>
      </c>
      <c r="C249" s="17" t="str">
        <f ca="1">VLOOKUP(B249,tb_cliente!$A$5:$J$200,2,FALSE)</f>
        <v>Demetrius da Conceição Soares</v>
      </c>
      <c r="D249" s="17" t="str">
        <f ca="1">VLOOKUP(B249,tb_cliente!$A$5:$J$200,3,FALSE)</f>
        <v>09245042786</v>
      </c>
      <c r="E249" s="17" t="str">
        <f ca="1">VLOOKUP(B249,tb_cliente!$A$5:$J$200,4,FALSE)</f>
        <v>Rua Luziana</v>
      </c>
      <c r="F249" s="17">
        <f ca="1">VLOOKUP(B249,tb_cliente!$A$5:$J$200,5,FALSE)</f>
        <v>117</v>
      </c>
      <c r="G249" s="17" t="str">
        <f ca="1">VLOOKUP(B249,tb_cliente!$A$5:$J$200,6,FALSE)</f>
        <v>NULL</v>
      </c>
      <c r="H249" s="17" t="str">
        <f ca="1">VLOOKUP(B249,tb_cliente!$A$5:$J$200,7,FALSE)</f>
        <v>Parque Lafaiete</v>
      </c>
      <c r="I249" s="17" t="str">
        <f ca="1">VLOOKUP(B249,tb_cliente!$A$5:$J$200,8,FALSE)</f>
        <v>Recife</v>
      </c>
      <c r="J249" s="17" t="str">
        <f ca="1">VLOOKUP(B249,tb_cliente!$A$5:$J$200,9,FALSE)</f>
        <v>PE</v>
      </c>
      <c r="K249" s="17" t="str">
        <f ca="1">VLOOKUP(B249,tb_cliente!$A$5:$J$200,10,FALSE)</f>
        <v>52031‑216</v>
      </c>
      <c r="L249" s="13" t="s">
        <v>856</v>
      </c>
      <c r="M249" s="27" t="s">
        <v>998</v>
      </c>
      <c r="N249" s="25" t="s">
        <v>896</v>
      </c>
      <c r="O249" s="20">
        <v>11.9</v>
      </c>
    </row>
    <row r="250" spans="1:15" x14ac:dyDescent="0.25">
      <c r="A250" s="15">
        <v>249</v>
      </c>
      <c r="B250" s="15">
        <f t="shared" ca="1" si="0"/>
        <v>22</v>
      </c>
      <c r="C250" s="17" t="str">
        <f ca="1">VLOOKUP(B250,tb_cliente!$A$5:$J$200,2,FALSE)</f>
        <v>Anderson Area da Silva</v>
      </c>
      <c r="D250" s="17" t="str">
        <f ca="1">VLOOKUP(B250,tb_cliente!$A$5:$J$200,3,FALSE)</f>
        <v>08531467627</v>
      </c>
      <c r="E250" s="17" t="str">
        <f ca="1">VLOOKUP(B250,tb_cliente!$A$5:$J$200,4,FALSE)</f>
        <v xml:space="preserve">Rua Maria Trindade </v>
      </c>
      <c r="F250" s="17">
        <f ca="1">VLOOKUP(B250,tb_cliente!$A$5:$J$200,5,FALSE)</f>
        <v>247</v>
      </c>
      <c r="G250" s="17" t="str">
        <f ca="1">VLOOKUP(B250,tb_cliente!$A$5:$J$200,6,FALSE)</f>
        <v>NULL</v>
      </c>
      <c r="H250" s="17" t="str">
        <f ca="1">VLOOKUP(B250,tb_cliente!$A$5:$J$200,7,FALSE)</f>
        <v>Pauliceia</v>
      </c>
      <c r="I250" s="17" t="str">
        <f ca="1">VLOOKUP(B250,tb_cliente!$A$5:$J$200,8,FALSE)</f>
        <v>Recife</v>
      </c>
      <c r="J250" s="17" t="str">
        <f ca="1">VLOOKUP(B250,tb_cliente!$A$5:$J$200,9,FALSE)</f>
        <v>PE</v>
      </c>
      <c r="K250" s="17" t="str">
        <f ca="1">VLOOKUP(B250,tb_cliente!$A$5:$J$200,10,FALSE)</f>
        <v>52031‑216</v>
      </c>
      <c r="L250" s="13" t="s">
        <v>856</v>
      </c>
      <c r="M250" s="27" t="s">
        <v>1004</v>
      </c>
      <c r="N250" s="25" t="s">
        <v>896</v>
      </c>
      <c r="O250" s="20">
        <v>319.60000000000002</v>
      </c>
    </row>
    <row r="251" spans="1:15" x14ac:dyDescent="0.25">
      <c r="A251" s="15">
        <v>250</v>
      </c>
      <c r="B251" s="15">
        <f t="shared" ca="1" si="0"/>
        <v>128</v>
      </c>
      <c r="C251" s="17" t="str">
        <f ca="1">VLOOKUP(B251,tb_cliente!$A$5:$J$200,2,FALSE)</f>
        <v>Jailson Fernando Alves de Souza</v>
      </c>
      <c r="D251" s="17" t="str">
        <f ca="1">VLOOKUP(B251,tb_cliente!$A$5:$J$200,3,FALSE)</f>
        <v>07146321566</v>
      </c>
      <c r="E251" s="17" t="str">
        <f ca="1">VLOOKUP(B251,tb_cliente!$A$5:$J$200,4,FALSE)</f>
        <v>Rua Ozanam</v>
      </c>
      <c r="F251" s="17">
        <f ca="1">VLOOKUP(B251,tb_cliente!$A$5:$J$200,5,FALSE)</f>
        <v>2</v>
      </c>
      <c r="G251" s="17" t="str">
        <f ca="1">VLOOKUP(B251,tb_cliente!$A$5:$J$200,6,FALSE)</f>
        <v>Lt 03 Qd 02</v>
      </c>
      <c r="H251" s="17" t="str">
        <f ca="1">VLOOKUP(B251,tb_cliente!$A$5:$J$200,7,FALSE)</f>
        <v>Pilar</v>
      </c>
      <c r="I251" s="17" t="str">
        <f ca="1">VLOOKUP(B251,tb_cliente!$A$5:$J$200,8,FALSE)</f>
        <v>Recife</v>
      </c>
      <c r="J251" s="17" t="str">
        <f ca="1">VLOOKUP(B251,tb_cliente!$A$5:$J$200,9,FALSE)</f>
        <v>PE</v>
      </c>
      <c r="K251" s="17" t="str">
        <f ca="1">VLOOKUP(B251,tb_cliente!$A$5:$J$200,10,FALSE)</f>
        <v>50920‑825</v>
      </c>
      <c r="L251" s="13" t="s">
        <v>856</v>
      </c>
      <c r="M251" s="27" t="s">
        <v>997</v>
      </c>
      <c r="N251" s="25" t="s">
        <v>896</v>
      </c>
      <c r="O251" s="20">
        <v>35.6</v>
      </c>
    </row>
    <row r="252" spans="1:15" x14ac:dyDescent="0.25">
      <c r="A252" s="15">
        <v>251</v>
      </c>
      <c r="B252" s="15">
        <f t="shared" ca="1" si="0"/>
        <v>50</v>
      </c>
      <c r="C252" s="17" t="str">
        <f ca="1">VLOOKUP(B252,tb_cliente!$A$5:$J$200,2,FALSE)</f>
        <v>Cristina Cordeiro Vilela</v>
      </c>
      <c r="D252" s="17" t="str">
        <f ca="1">VLOOKUP(B252,tb_cliente!$A$5:$J$200,3,FALSE)</f>
        <v>09022556758</v>
      </c>
      <c r="E252" s="17" t="str">
        <f ca="1">VLOOKUP(B252,tb_cliente!$A$5:$J$200,4,FALSE)</f>
        <v>Rua Manoel P de Freitas</v>
      </c>
      <c r="F252" s="17">
        <f ca="1">VLOOKUP(B252,tb_cliente!$A$5:$J$200,5,FALSE)</f>
        <v>22</v>
      </c>
      <c r="G252" s="17" t="str">
        <f ca="1">VLOOKUP(B252,tb_cliente!$A$5:$J$200,6,FALSE)</f>
        <v>A</v>
      </c>
      <c r="H252" s="17" t="str">
        <f ca="1">VLOOKUP(B252,tb_cliente!$A$5:$J$200,7,FALSE)</f>
        <v>Parque Moderno</v>
      </c>
      <c r="I252" s="17" t="str">
        <f ca="1">VLOOKUP(B252,tb_cliente!$A$5:$J$200,8,FALSE)</f>
        <v>Recife</v>
      </c>
      <c r="J252" s="17" t="str">
        <f ca="1">VLOOKUP(B252,tb_cliente!$A$5:$J$200,9,FALSE)</f>
        <v>PE</v>
      </c>
      <c r="K252" s="17" t="str">
        <f ca="1">VLOOKUP(B252,tb_cliente!$A$5:$J$200,10,FALSE)</f>
        <v>52031‑216</v>
      </c>
      <c r="L252" s="13" t="s">
        <v>856</v>
      </c>
      <c r="M252" s="27" t="s">
        <v>1005</v>
      </c>
      <c r="N252" s="25" t="s">
        <v>897</v>
      </c>
      <c r="O252" s="20">
        <v>8.9</v>
      </c>
    </row>
    <row r="253" spans="1:15" x14ac:dyDescent="0.25">
      <c r="A253" s="15">
        <v>252</v>
      </c>
      <c r="B253" s="15">
        <f t="shared" ca="1" si="0"/>
        <v>134</v>
      </c>
      <c r="C253" s="17" t="str">
        <f ca="1">VLOOKUP(B253,tb_cliente!$A$5:$J$200,2,FALSE)</f>
        <v>Jessica Ferreira dos Santos</v>
      </c>
      <c r="D253" s="17" t="str">
        <f ca="1">VLOOKUP(B253,tb_cliente!$A$5:$J$200,3,FALSE)</f>
        <v>08695429703</v>
      </c>
      <c r="E253" s="17" t="str">
        <f ca="1">VLOOKUP(B253,tb_cliente!$A$5:$J$200,4,FALSE)</f>
        <v xml:space="preserve">Rua Margarida Bueno </v>
      </c>
      <c r="F253" s="17" t="str">
        <f ca="1">VLOOKUP(B253,tb_cliente!$A$5:$J$200,5,FALSE)</f>
        <v>s/n</v>
      </c>
      <c r="G253" s="17" t="str">
        <f ca="1">VLOOKUP(B253,tb_cliente!$A$5:$J$200,6,FALSE)</f>
        <v>Lt 4 Qd 200</v>
      </c>
      <c r="H253" s="17" t="str">
        <f ca="1">VLOOKUP(B253,tb_cliente!$A$5:$J$200,7,FALSE)</f>
        <v>Parque Tiete</v>
      </c>
      <c r="I253" s="17" t="str">
        <f ca="1">VLOOKUP(B253,tb_cliente!$A$5:$J$200,8,FALSE)</f>
        <v>Recife</v>
      </c>
      <c r="J253" s="17" t="str">
        <f ca="1">VLOOKUP(B253,tb_cliente!$A$5:$J$200,9,FALSE)</f>
        <v>PE</v>
      </c>
      <c r="K253" s="17" t="str">
        <f ca="1">VLOOKUP(B253,tb_cliente!$A$5:$J$200,10,FALSE)</f>
        <v>52031‑216</v>
      </c>
      <c r="L253" s="13" t="s">
        <v>856</v>
      </c>
      <c r="M253" s="27" t="s">
        <v>1004</v>
      </c>
      <c r="N253" s="25" t="s">
        <v>897</v>
      </c>
      <c r="O253" s="20">
        <v>319.60000000000002</v>
      </c>
    </row>
    <row r="254" spans="1:15" x14ac:dyDescent="0.25">
      <c r="A254" s="15">
        <v>253</v>
      </c>
      <c r="B254" s="15">
        <f t="shared" ca="1" si="0"/>
        <v>93</v>
      </c>
      <c r="C254" s="17" t="str">
        <f ca="1">VLOOKUP(B254,tb_cliente!$A$5:$J$200,2,FALSE)</f>
        <v>Everson de Jesus Duarte Pereira</v>
      </c>
      <c r="D254" s="17" t="str">
        <f ca="1">VLOOKUP(B254,tb_cliente!$A$5:$J$200,3,FALSE)</f>
        <v>11131272746</v>
      </c>
      <c r="E254" s="17" t="str">
        <f ca="1">VLOOKUP(B254,tb_cliente!$A$5:$J$200,4,FALSE)</f>
        <v>Rua Governador Mario Covas</v>
      </c>
      <c r="F254" s="17">
        <f ca="1">VLOOKUP(B254,tb_cliente!$A$5:$J$200,5,FALSE)</f>
        <v>18</v>
      </c>
      <c r="G254" s="17" t="str">
        <f ca="1">VLOOKUP(B254,tb_cliente!$A$5:$J$200,6,FALSE)</f>
        <v>A c/4</v>
      </c>
      <c r="H254" s="17" t="str">
        <f ca="1">VLOOKUP(B254,tb_cliente!$A$5:$J$200,7,FALSE)</f>
        <v>Jóquei Clube</v>
      </c>
      <c r="I254" s="17" t="str">
        <f ca="1">VLOOKUP(B254,tb_cliente!$A$5:$J$200,8,FALSE)</f>
        <v>Recife</v>
      </c>
      <c r="J254" s="17" t="str">
        <f ca="1">VLOOKUP(B254,tb_cliente!$A$5:$J$200,9,FALSE)</f>
        <v>PE</v>
      </c>
      <c r="K254" s="17" t="str">
        <f ca="1">VLOOKUP(B254,tb_cliente!$A$5:$J$200,10,FALSE)</f>
        <v>52031‑216</v>
      </c>
      <c r="L254" s="13" t="s">
        <v>856</v>
      </c>
      <c r="M254" s="27" t="s">
        <v>1005</v>
      </c>
      <c r="N254" s="25" t="s">
        <v>897</v>
      </c>
      <c r="O254" s="20">
        <v>8.9</v>
      </c>
    </row>
    <row r="255" spans="1:15" x14ac:dyDescent="0.25">
      <c r="A255" s="15">
        <v>254</v>
      </c>
      <c r="B255" s="15">
        <f t="shared" ca="1" si="0"/>
        <v>26</v>
      </c>
      <c r="C255" s="17" t="str">
        <f ca="1">VLOOKUP(B255,tb_cliente!$A$5:$J$200,2,FALSE)</f>
        <v>Angela Barreto Lima Fraga</v>
      </c>
      <c r="D255" s="17" t="str">
        <f ca="1">VLOOKUP(B255,tb_cliente!$A$5:$J$200,3,FALSE)</f>
        <v>05797143785</v>
      </c>
      <c r="E255" s="17" t="str">
        <f ca="1">VLOOKUP(B255,tb_cliente!$A$5:$J$200,4,FALSE)</f>
        <v>Rua Perimetral</v>
      </c>
      <c r="F255" s="17">
        <f ca="1">VLOOKUP(B255,tb_cliente!$A$5:$J$200,5,FALSE)</f>
        <v>7</v>
      </c>
      <c r="G255" s="17" t="str">
        <f ca="1">VLOOKUP(B255,tb_cliente!$A$5:$J$200,6,FALSE)</f>
        <v>Sobrado</v>
      </c>
      <c r="H255" s="17" t="str">
        <f ca="1">VLOOKUP(B255,tb_cliente!$A$5:$J$200,7,FALSE)</f>
        <v>Ricardo Albuquerque</v>
      </c>
      <c r="I255" s="17" t="str">
        <f ca="1">VLOOKUP(B255,tb_cliente!$A$5:$J$200,8,FALSE)</f>
        <v>Recife</v>
      </c>
      <c r="J255" s="17" t="str">
        <f ca="1">VLOOKUP(B255,tb_cliente!$A$5:$J$200,9,FALSE)</f>
        <v>PE</v>
      </c>
      <c r="K255" s="17" t="str">
        <f ca="1">VLOOKUP(B255,tb_cliente!$A$5:$J$200,10,FALSE)</f>
        <v>50920‑825</v>
      </c>
      <c r="L255" s="13" t="s">
        <v>856</v>
      </c>
      <c r="M255" s="27" t="s">
        <v>1005</v>
      </c>
      <c r="N255" s="25" t="s">
        <v>897</v>
      </c>
      <c r="O255" s="20">
        <v>8.9</v>
      </c>
    </row>
    <row r="256" spans="1:15" x14ac:dyDescent="0.25">
      <c r="A256" s="15">
        <v>255</v>
      </c>
      <c r="B256" s="15">
        <f t="shared" ca="1" si="0"/>
        <v>125</v>
      </c>
      <c r="C256" s="17" t="str">
        <f ca="1">VLOOKUP(B256,tb_cliente!$A$5:$J$200,2,FALSE)</f>
        <v>Gustavo dos Santos Rodrigues Novaes Rodrigues</v>
      </c>
      <c r="D256" s="17" t="str">
        <f ca="1">VLOOKUP(B256,tb_cliente!$A$5:$J$200,3,FALSE)</f>
        <v>09876652738</v>
      </c>
      <c r="E256" s="17" t="str">
        <f ca="1">VLOOKUP(B256,tb_cliente!$A$5:$J$200,4,FALSE)</f>
        <v>Rua Jose Domingues</v>
      </c>
      <c r="F256" s="17">
        <f ca="1">VLOOKUP(B256,tb_cliente!$A$5:$J$200,5,FALSE)</f>
        <v>1</v>
      </c>
      <c r="G256" s="17" t="str">
        <f ca="1">VLOOKUP(B256,tb_cliente!$A$5:$J$200,6,FALSE)</f>
        <v>Lt 42 Qd 09 Fundos</v>
      </c>
      <c r="H256" s="17" t="str">
        <f ca="1">VLOOKUP(B256,tb_cliente!$A$5:$J$200,7,FALSE)</f>
        <v>Paraiso</v>
      </c>
      <c r="I256" s="17" t="str">
        <f ca="1">VLOOKUP(B256,tb_cliente!$A$5:$J$200,8,FALSE)</f>
        <v>Recife</v>
      </c>
      <c r="J256" s="17" t="str">
        <f ca="1">VLOOKUP(B256,tb_cliente!$A$5:$J$200,9,FALSE)</f>
        <v>PE</v>
      </c>
      <c r="K256" s="17" t="str">
        <f ca="1">VLOOKUP(B256,tb_cliente!$A$5:$J$200,10,FALSE)</f>
        <v>52031‑216</v>
      </c>
      <c r="L256" s="13" t="s">
        <v>856</v>
      </c>
      <c r="M256" s="27" t="s">
        <v>1003</v>
      </c>
      <c r="N256" s="25" t="s">
        <v>897</v>
      </c>
      <c r="O256" s="20">
        <v>196.5</v>
      </c>
    </row>
    <row r="257" spans="1:15" x14ac:dyDescent="0.25">
      <c r="A257" s="15">
        <v>256</v>
      </c>
      <c r="B257" s="15">
        <f t="shared" ca="1" si="0"/>
        <v>54</v>
      </c>
      <c r="C257" s="17" t="str">
        <f ca="1">VLOOKUP(B257,tb_cliente!$A$5:$J$200,2,FALSE)</f>
        <v>Danilo Costa Purificação</v>
      </c>
      <c r="D257" s="17" t="str">
        <f ca="1">VLOOKUP(B257,tb_cliente!$A$5:$J$200,3,FALSE)</f>
        <v>07267584797</v>
      </c>
      <c r="E257" s="17" t="str">
        <f ca="1">VLOOKUP(B257,tb_cliente!$A$5:$J$200,4,FALSE)</f>
        <v>Rua Olegário Mariano</v>
      </c>
      <c r="F257" s="17">
        <f ca="1">VLOOKUP(B257,tb_cliente!$A$5:$J$200,5,FALSE)</f>
        <v>112</v>
      </c>
      <c r="G257" s="17" t="str">
        <f ca="1">VLOOKUP(B257,tb_cliente!$A$5:$J$200,6,FALSE)</f>
        <v>NULL</v>
      </c>
      <c r="H257" s="17" t="str">
        <f ca="1">VLOOKUP(B257,tb_cliente!$A$5:$J$200,7,FALSE)</f>
        <v>Pilar</v>
      </c>
      <c r="I257" s="17" t="str">
        <f ca="1">VLOOKUP(B257,tb_cliente!$A$5:$J$200,8,FALSE)</f>
        <v>Recife</v>
      </c>
      <c r="J257" s="17" t="str">
        <f ca="1">VLOOKUP(B257,tb_cliente!$A$5:$J$200,9,FALSE)</f>
        <v>PE</v>
      </c>
      <c r="K257" s="17" t="str">
        <f ca="1">VLOOKUP(B257,tb_cliente!$A$5:$J$200,10,FALSE)</f>
        <v>50920‑825</v>
      </c>
      <c r="L257" s="13" t="s">
        <v>856</v>
      </c>
      <c r="M257" s="27" t="s">
        <v>1003</v>
      </c>
      <c r="N257" s="25" t="s">
        <v>897</v>
      </c>
      <c r="O257" s="20">
        <v>196.5</v>
      </c>
    </row>
    <row r="258" spans="1:15" x14ac:dyDescent="0.25">
      <c r="A258" s="15">
        <v>257</v>
      </c>
      <c r="B258" s="15">
        <f t="shared" ca="1" si="0"/>
        <v>139</v>
      </c>
      <c r="C258" s="17" t="str">
        <f ca="1">VLOOKUP(B258,tb_cliente!$A$5:$J$200,2,FALSE)</f>
        <v>Jonathan Francisco Gouvea Pinto</v>
      </c>
      <c r="D258" s="17" t="str">
        <f ca="1">VLOOKUP(B258,tb_cliente!$A$5:$J$200,3,FALSE)</f>
        <v>07682064604</v>
      </c>
      <c r="E258" s="17" t="str">
        <f ca="1">VLOOKUP(B258,tb_cliente!$A$5:$J$200,4,FALSE)</f>
        <v>Rua Netuno</v>
      </c>
      <c r="F258" s="17">
        <f ca="1">VLOOKUP(B258,tb_cliente!$A$5:$J$200,5,FALSE)</f>
        <v>140</v>
      </c>
      <c r="G258" s="17" t="str">
        <f ca="1">VLOOKUP(B258,tb_cliente!$A$5:$J$200,6,FALSE)</f>
        <v>NULL</v>
      </c>
      <c r="H258" s="17" t="str">
        <f ca="1">VLOOKUP(B258,tb_cliente!$A$5:$J$200,7,FALSE)</f>
        <v>Pilar</v>
      </c>
      <c r="I258" s="17" t="str">
        <f ca="1">VLOOKUP(B258,tb_cliente!$A$5:$J$200,8,FALSE)</f>
        <v>Recife</v>
      </c>
      <c r="J258" s="17" t="str">
        <f ca="1">VLOOKUP(B258,tb_cliente!$A$5:$J$200,9,FALSE)</f>
        <v>PE</v>
      </c>
      <c r="K258" s="17" t="str">
        <f ca="1">VLOOKUP(B258,tb_cliente!$A$5:$J$200,10,FALSE)</f>
        <v>52031‑216</v>
      </c>
      <c r="L258" s="13" t="s">
        <v>856</v>
      </c>
      <c r="M258" s="27" t="s">
        <v>999</v>
      </c>
      <c r="N258" s="25" t="s">
        <v>897</v>
      </c>
      <c r="O258" s="20">
        <v>37.799999999999997</v>
      </c>
    </row>
    <row r="259" spans="1:15" x14ac:dyDescent="0.25">
      <c r="A259" s="15">
        <v>258</v>
      </c>
      <c r="B259" s="15">
        <f t="shared" ca="1" si="0"/>
        <v>119</v>
      </c>
      <c r="C259" s="17" t="str">
        <f ca="1">VLOOKUP(B259,tb_cliente!$A$5:$J$200,2,FALSE)</f>
        <v>Gabriel do Carmo de Oliveira</v>
      </c>
      <c r="D259" s="17" t="str">
        <f ca="1">VLOOKUP(B259,tb_cliente!$A$5:$J$200,3,FALSE)</f>
        <v>10789399703</v>
      </c>
      <c r="E259" s="17" t="str">
        <f ca="1">VLOOKUP(B259,tb_cliente!$A$5:$J$200,4,FALSE)</f>
        <v>Rua Humaita</v>
      </c>
      <c r="F259" s="17">
        <f ca="1">VLOOKUP(B259,tb_cliente!$A$5:$J$200,5,FALSE)</f>
        <v>951</v>
      </c>
      <c r="G259" s="17" t="str">
        <f ca="1">VLOOKUP(B259,tb_cliente!$A$5:$J$200,6,FALSE)</f>
        <v>Riviera Bl 14 Ap 301</v>
      </c>
      <c r="H259" s="17" t="str">
        <f ca="1">VLOOKUP(B259,tb_cliente!$A$5:$J$200,7,FALSE)</f>
        <v>Marilandia</v>
      </c>
      <c r="I259" s="17" t="str">
        <f ca="1">VLOOKUP(B259,tb_cliente!$A$5:$J$200,8,FALSE)</f>
        <v>Recife</v>
      </c>
      <c r="J259" s="17" t="str">
        <f ca="1">VLOOKUP(B259,tb_cliente!$A$5:$J$200,9,FALSE)</f>
        <v>PE</v>
      </c>
      <c r="K259" s="17" t="str">
        <f ca="1">VLOOKUP(B259,tb_cliente!$A$5:$J$200,10,FALSE)</f>
        <v>52031‑216</v>
      </c>
      <c r="L259" s="13" t="s">
        <v>856</v>
      </c>
      <c r="M259" s="27" t="s">
        <v>1004</v>
      </c>
      <c r="N259" s="25" t="s">
        <v>897</v>
      </c>
      <c r="O259" s="20">
        <v>319.60000000000002</v>
      </c>
    </row>
    <row r="260" spans="1:15" x14ac:dyDescent="0.25">
      <c r="A260" s="15">
        <v>259</v>
      </c>
      <c r="B260" s="15">
        <f t="shared" ca="1" si="0"/>
        <v>106</v>
      </c>
      <c r="C260" s="17" t="str">
        <f ca="1">VLOOKUP(B260,tb_cliente!$A$5:$J$200,2,FALSE)</f>
        <v>Felipe de Paiva</v>
      </c>
      <c r="D260" s="17" t="str">
        <f ca="1">VLOOKUP(B260,tb_cliente!$A$5:$J$200,3,FALSE)</f>
        <v>07563317603</v>
      </c>
      <c r="E260" s="17" t="str">
        <f ca="1">VLOOKUP(B260,tb_cliente!$A$5:$J$200,4,FALSE)</f>
        <v>Rua Nogueira da Gama</v>
      </c>
      <c r="F260" s="17" t="str">
        <f ca="1">VLOOKUP(B260,tb_cliente!$A$5:$J$200,5,FALSE)</f>
        <v>s/n</v>
      </c>
      <c r="G260" s="17" t="str">
        <f ca="1">VLOOKUP(B260,tb_cliente!$A$5:$J$200,6,FALSE)</f>
        <v>Casa 01 Lt 01 Qd 01</v>
      </c>
      <c r="H260" s="17" t="str">
        <f ca="1">VLOOKUP(B260,tb_cliente!$A$5:$J$200,7,FALSE)</f>
        <v>Pilar</v>
      </c>
      <c r="I260" s="17" t="str">
        <f ca="1">VLOOKUP(B260,tb_cliente!$A$5:$J$200,8,FALSE)</f>
        <v>Recife</v>
      </c>
      <c r="J260" s="17" t="str">
        <f ca="1">VLOOKUP(B260,tb_cliente!$A$5:$J$200,9,FALSE)</f>
        <v>PE</v>
      </c>
      <c r="K260" s="17" t="str">
        <f ca="1">VLOOKUP(B260,tb_cliente!$A$5:$J$200,10,FALSE)</f>
        <v>50920‑825</v>
      </c>
      <c r="L260" s="13" t="s">
        <v>856</v>
      </c>
      <c r="M260" s="27" t="s">
        <v>1001</v>
      </c>
      <c r="N260" s="25" t="s">
        <v>898</v>
      </c>
      <c r="O260" s="20">
        <v>85.3</v>
      </c>
    </row>
    <row r="261" spans="1:15" x14ac:dyDescent="0.25">
      <c r="A261" s="15">
        <v>260</v>
      </c>
      <c r="B261" s="15">
        <f t="shared" ca="1" si="0"/>
        <v>84</v>
      </c>
      <c r="C261" s="17" t="str">
        <f ca="1">VLOOKUP(B261,tb_cliente!$A$5:$J$200,2,FALSE)</f>
        <v>Erika de Carvalho Barros</v>
      </c>
      <c r="D261" s="17" t="str">
        <f ca="1">VLOOKUP(B261,tb_cliente!$A$5:$J$200,3,FALSE)</f>
        <v>05473772700</v>
      </c>
      <c r="E261" s="17" t="str">
        <f ca="1">VLOOKUP(B261,tb_cliente!$A$5:$J$200,4,FALSE)</f>
        <v>Rua Prainha</v>
      </c>
      <c r="F261" s="17">
        <f ca="1">VLOOKUP(B261,tb_cliente!$A$5:$J$200,5,FALSE)</f>
        <v>141</v>
      </c>
      <c r="G261" s="17" t="str">
        <f ca="1">VLOOKUP(B261,tb_cliente!$A$5:$J$200,6,FALSE)</f>
        <v>casa 02</v>
      </c>
      <c r="H261" s="17" t="str">
        <f ca="1">VLOOKUP(B261,tb_cliente!$A$5:$J$200,7,FALSE)</f>
        <v>Santa Cruz da Serra</v>
      </c>
      <c r="I261" s="17" t="str">
        <f ca="1">VLOOKUP(B261,tb_cliente!$A$5:$J$200,8,FALSE)</f>
        <v>Recife</v>
      </c>
      <c r="J261" s="17" t="str">
        <f ca="1">VLOOKUP(B261,tb_cliente!$A$5:$J$200,9,FALSE)</f>
        <v>PE</v>
      </c>
      <c r="K261" s="17" t="str">
        <f ca="1">VLOOKUP(B261,tb_cliente!$A$5:$J$200,10,FALSE)</f>
        <v>50920‑825</v>
      </c>
      <c r="L261" s="13" t="s">
        <v>856</v>
      </c>
      <c r="M261" s="27" t="s">
        <v>1001</v>
      </c>
      <c r="N261" s="25" t="s">
        <v>898</v>
      </c>
      <c r="O261" s="20">
        <v>85.3</v>
      </c>
    </row>
    <row r="262" spans="1:15" x14ac:dyDescent="0.25">
      <c r="A262" s="15">
        <v>261</v>
      </c>
      <c r="B262" s="15">
        <f t="shared" ca="1" si="0"/>
        <v>188</v>
      </c>
      <c r="C262" s="17" t="str">
        <f ca="1">VLOOKUP(B262,tb_cliente!$A$5:$J$200,2,FALSE)</f>
        <v>Tulio Silva dos Santos</v>
      </c>
      <c r="D262" s="17" t="str">
        <f ca="1">VLOOKUP(B262,tb_cliente!$A$5:$J$200,3,FALSE)</f>
        <v>04554564713</v>
      </c>
      <c r="E262" s="17" t="str">
        <f ca="1">VLOOKUP(B262,tb_cliente!$A$5:$J$200,4,FALSE)</f>
        <v>Rua Recife</v>
      </c>
      <c r="F262" s="17">
        <f ca="1">VLOOKUP(B262,tb_cliente!$A$5:$J$200,5,FALSE)</f>
        <v>208</v>
      </c>
      <c r="G262" s="17" t="str">
        <f ca="1">VLOOKUP(B262,tb_cliente!$A$5:$J$200,6,FALSE)</f>
        <v>NULL</v>
      </c>
      <c r="H262" s="17" t="str">
        <f ca="1">VLOOKUP(B262,tb_cliente!$A$5:$J$200,7,FALSE)</f>
        <v>Santo Antonio</v>
      </c>
      <c r="I262" s="17" t="str">
        <f ca="1">VLOOKUP(B262,tb_cliente!$A$5:$J$200,8,FALSE)</f>
        <v>Recife</v>
      </c>
      <c r="J262" s="17" t="str">
        <f ca="1">VLOOKUP(B262,tb_cliente!$A$5:$J$200,9,FALSE)</f>
        <v>PE</v>
      </c>
      <c r="K262" s="17" t="str">
        <f ca="1">VLOOKUP(B262,tb_cliente!$A$5:$J$200,10,FALSE)</f>
        <v>50810‑065</v>
      </c>
      <c r="L262" s="13" t="s">
        <v>856</v>
      </c>
      <c r="M262" s="27" t="s">
        <v>997</v>
      </c>
      <c r="N262" s="25" t="s">
        <v>898</v>
      </c>
      <c r="O262" s="20">
        <v>35.6</v>
      </c>
    </row>
    <row r="263" spans="1:15" x14ac:dyDescent="0.25">
      <c r="A263" s="15">
        <v>262</v>
      </c>
      <c r="B263" s="15">
        <f t="shared" ref="B263:B326" ca="1" si="1">RANDBETWEEN(1,196)</f>
        <v>175</v>
      </c>
      <c r="C263" s="17" t="str">
        <f ca="1">VLOOKUP(B263,tb_cliente!$A$5:$J$200,2,FALSE)</f>
        <v>Raphael Presley Silva</v>
      </c>
      <c r="D263" s="17" t="str">
        <f ca="1">VLOOKUP(B263,tb_cliente!$A$5:$J$200,3,FALSE)</f>
        <v>05245043709</v>
      </c>
      <c r="E263" s="17" t="str">
        <f ca="1">VLOOKUP(B263,tb_cliente!$A$5:$J$200,4,FALSE)</f>
        <v>Rua Projetada</v>
      </c>
      <c r="F263" s="17">
        <f ca="1">VLOOKUP(B263,tb_cliente!$A$5:$J$200,5,FALSE)</f>
        <v>18</v>
      </c>
      <c r="G263" s="17" t="str">
        <f ca="1">VLOOKUP(B263,tb_cliente!$A$5:$J$200,6,FALSE)</f>
        <v>casa</v>
      </c>
      <c r="H263" s="17" t="str">
        <f ca="1">VLOOKUP(B263,tb_cliente!$A$5:$J$200,7,FALSE)</f>
        <v>Santa Luzia</v>
      </c>
      <c r="I263" s="17" t="str">
        <f ca="1">VLOOKUP(B263,tb_cliente!$A$5:$J$200,8,FALSE)</f>
        <v>Recife</v>
      </c>
      <c r="J263" s="17" t="str">
        <f ca="1">VLOOKUP(B263,tb_cliente!$A$5:$J$200,9,FALSE)</f>
        <v>PE</v>
      </c>
      <c r="K263" s="17" t="str">
        <f ca="1">VLOOKUP(B263,tb_cliente!$A$5:$J$200,10,FALSE)</f>
        <v>50920‑825</v>
      </c>
      <c r="L263" s="13" t="s">
        <v>856</v>
      </c>
      <c r="M263" s="27" t="s">
        <v>997</v>
      </c>
      <c r="N263" s="25" t="s">
        <v>898</v>
      </c>
      <c r="O263" s="20">
        <v>35.6</v>
      </c>
    </row>
    <row r="264" spans="1:15" x14ac:dyDescent="0.25">
      <c r="A264" s="15">
        <v>263</v>
      </c>
      <c r="B264" s="15">
        <f t="shared" ca="1" si="1"/>
        <v>185</v>
      </c>
      <c r="C264" s="17" t="str">
        <f ca="1">VLOOKUP(B264,tb_cliente!$A$5:$J$200,2,FALSE)</f>
        <v>Thamyris Silva da Penha</v>
      </c>
      <c r="D264" s="17" t="str">
        <f ca="1">VLOOKUP(B264,tb_cliente!$A$5:$J$200,3,FALSE)</f>
        <v>05016119610</v>
      </c>
      <c r="E264" s="17" t="str">
        <f ca="1">VLOOKUP(B264,tb_cliente!$A$5:$J$200,4,FALSE)</f>
        <v>Rua Quatorze</v>
      </c>
      <c r="F264" s="17">
        <f ca="1">VLOOKUP(B264,tb_cliente!$A$5:$J$200,5,FALSE)</f>
        <v>0</v>
      </c>
      <c r="G264" s="17" t="str">
        <f ca="1">VLOOKUP(B264,tb_cliente!$A$5:$J$200,6,FALSE)</f>
        <v xml:space="preserve"> lt14 Qd25</v>
      </c>
      <c r="H264" s="17" t="str">
        <f ca="1">VLOOKUP(B264,tb_cliente!$A$5:$J$200,7,FALSE)</f>
        <v>santíssimo</v>
      </c>
      <c r="I264" s="17" t="str">
        <f ca="1">VLOOKUP(B264,tb_cliente!$A$5:$J$200,8,FALSE)</f>
        <v>Recife</v>
      </c>
      <c r="J264" s="17" t="str">
        <f ca="1">VLOOKUP(B264,tb_cliente!$A$5:$J$200,9,FALSE)</f>
        <v>PE</v>
      </c>
      <c r="K264" s="17" t="str">
        <f ca="1">VLOOKUP(B264,tb_cliente!$A$5:$J$200,10,FALSE)</f>
        <v>50810‑065</v>
      </c>
      <c r="L264" s="13" t="s">
        <v>856</v>
      </c>
      <c r="M264" s="27" t="s">
        <v>999</v>
      </c>
      <c r="N264" s="25" t="s">
        <v>898</v>
      </c>
      <c r="O264" s="20">
        <v>37.799999999999997</v>
      </c>
    </row>
    <row r="265" spans="1:15" x14ac:dyDescent="0.25">
      <c r="A265" s="15">
        <v>264</v>
      </c>
      <c r="B265" s="15">
        <f t="shared" ca="1" si="1"/>
        <v>148</v>
      </c>
      <c r="C265" s="17" t="str">
        <f ca="1">VLOOKUP(B265,tb_cliente!$A$5:$J$200,2,FALSE)</f>
        <v>Kaique Honorato Saldanha</v>
      </c>
      <c r="D265" s="17" t="str">
        <f ca="1">VLOOKUP(B265,tb_cliente!$A$5:$J$200,3,FALSE)</f>
        <v>08814405685</v>
      </c>
      <c r="E265" s="17" t="str">
        <f ca="1">VLOOKUP(B265,tb_cliente!$A$5:$J$200,4,FALSE)</f>
        <v>Rua Marapanim</v>
      </c>
      <c r="F265" s="17">
        <f ca="1">VLOOKUP(B265,tb_cliente!$A$5:$J$200,5,FALSE)</f>
        <v>2984</v>
      </c>
      <c r="G265" s="17" t="str">
        <f ca="1">VLOOKUP(B265,tb_cliente!$A$5:$J$200,6,FALSE)</f>
        <v>casa 142</v>
      </c>
      <c r="H265" s="17" t="str">
        <f ca="1">VLOOKUP(B265,tb_cliente!$A$5:$J$200,7,FALSE)</f>
        <v>Parque Santa Lucia</v>
      </c>
      <c r="I265" s="17" t="str">
        <f ca="1">VLOOKUP(B265,tb_cliente!$A$5:$J$200,8,FALSE)</f>
        <v>Recife</v>
      </c>
      <c r="J265" s="17" t="str">
        <f ca="1">VLOOKUP(B265,tb_cliente!$A$5:$J$200,9,FALSE)</f>
        <v>PE</v>
      </c>
      <c r="K265" s="17" t="str">
        <f ca="1">VLOOKUP(B265,tb_cliente!$A$5:$J$200,10,FALSE)</f>
        <v>52031‑216</v>
      </c>
      <c r="L265" s="13" t="s">
        <v>856</v>
      </c>
      <c r="M265" s="27" t="s">
        <v>999</v>
      </c>
      <c r="N265" s="25" t="s">
        <v>898</v>
      </c>
      <c r="O265" s="20">
        <v>37.799999999999997</v>
      </c>
    </row>
    <row r="266" spans="1:15" x14ac:dyDescent="0.25">
      <c r="A266" s="15">
        <v>265</v>
      </c>
      <c r="B266" s="15">
        <f t="shared" ca="1" si="1"/>
        <v>49</v>
      </c>
      <c r="C266" s="17" t="str">
        <f ca="1">VLOOKUP(B266,tb_cliente!$A$5:$J$200,2,FALSE)</f>
        <v>Cleyton Claudio da Silva</v>
      </c>
      <c r="D266" s="17" t="str">
        <f ca="1">VLOOKUP(B266,tb_cliente!$A$5:$J$200,3,FALSE)</f>
        <v>07773378780</v>
      </c>
      <c r="E266" s="17" t="str">
        <f ca="1">VLOOKUP(B266,tb_cliente!$A$5:$J$200,4,FALSE)</f>
        <v>Rua Natal</v>
      </c>
      <c r="F266" s="17">
        <f ca="1">VLOOKUP(B266,tb_cliente!$A$5:$J$200,5,FALSE)</f>
        <v>11</v>
      </c>
      <c r="G266" s="17" t="str">
        <f ca="1">VLOOKUP(B266,tb_cliente!$A$5:$J$200,6,FALSE)</f>
        <v>Fundos</v>
      </c>
      <c r="H266" s="17" t="str">
        <f ca="1">VLOOKUP(B266,tb_cliente!$A$5:$J$200,7,FALSE)</f>
        <v>Pilar</v>
      </c>
      <c r="I266" s="17" t="str">
        <f ca="1">VLOOKUP(B266,tb_cliente!$A$5:$J$200,8,FALSE)</f>
        <v>Recife</v>
      </c>
      <c r="J266" s="17" t="str">
        <f ca="1">VLOOKUP(B266,tb_cliente!$A$5:$J$200,9,FALSE)</f>
        <v>PE</v>
      </c>
      <c r="K266" s="17" t="str">
        <f ca="1">VLOOKUP(B266,tb_cliente!$A$5:$J$200,10,FALSE)</f>
        <v>52031‑216</v>
      </c>
      <c r="L266" s="13" t="s">
        <v>856</v>
      </c>
      <c r="M266" s="27" t="s">
        <v>998</v>
      </c>
      <c r="N266" s="25" t="s">
        <v>898</v>
      </c>
      <c r="O266" s="20">
        <v>11.9</v>
      </c>
    </row>
    <row r="267" spans="1:15" x14ac:dyDescent="0.25">
      <c r="A267" s="15">
        <v>266</v>
      </c>
      <c r="B267" s="15">
        <f t="shared" ca="1" si="1"/>
        <v>87</v>
      </c>
      <c r="C267" s="17" t="str">
        <f ca="1">VLOOKUP(B267,tb_cliente!$A$5:$J$200,2,FALSE)</f>
        <v>Erly de Carvalho Marques</v>
      </c>
      <c r="D267" s="17" t="str">
        <f ca="1">VLOOKUP(B267,tb_cliente!$A$5:$J$200,3,FALSE)</f>
        <v>07993037754</v>
      </c>
      <c r="E267" s="17" t="str">
        <f ca="1">VLOOKUP(B267,tb_cliente!$A$5:$J$200,4,FALSE)</f>
        <v xml:space="preserve">Rua Minho </v>
      </c>
      <c r="F267" s="17" t="str">
        <f ca="1">VLOOKUP(B267,tb_cliente!$A$5:$J$200,5,FALSE)</f>
        <v>s/n</v>
      </c>
      <c r="G267" s="17" t="str">
        <f ca="1">VLOOKUP(B267,tb_cliente!$A$5:$J$200,6,FALSE)</f>
        <v>casa 02</v>
      </c>
      <c r="H267" s="17" t="str">
        <f ca="1">VLOOKUP(B267,tb_cliente!$A$5:$J$200,7,FALSE)</f>
        <v>Piabetá Vila Inhomirim</v>
      </c>
      <c r="I267" s="17" t="str">
        <f ca="1">VLOOKUP(B267,tb_cliente!$A$5:$J$200,8,FALSE)</f>
        <v>Recife</v>
      </c>
      <c r="J267" s="17" t="str">
        <f ca="1">VLOOKUP(B267,tb_cliente!$A$5:$J$200,9,FALSE)</f>
        <v>PE</v>
      </c>
      <c r="K267" s="17" t="str">
        <f ca="1">VLOOKUP(B267,tb_cliente!$A$5:$J$200,10,FALSE)</f>
        <v>52031‑216</v>
      </c>
      <c r="L267" s="13" t="s">
        <v>856</v>
      </c>
      <c r="M267" s="27" t="s">
        <v>998</v>
      </c>
      <c r="N267" s="25" t="s">
        <v>898</v>
      </c>
      <c r="O267" s="20">
        <v>11.9</v>
      </c>
    </row>
    <row r="268" spans="1:15" x14ac:dyDescent="0.25">
      <c r="A268" s="15">
        <v>267</v>
      </c>
      <c r="B268" s="15">
        <f t="shared" ca="1" si="1"/>
        <v>182</v>
      </c>
      <c r="C268" s="17" t="str">
        <f ca="1">VLOOKUP(B268,tb_cliente!$A$5:$J$200,2,FALSE)</f>
        <v>Sarah Santos da Silva</v>
      </c>
      <c r="D268" s="17" t="str">
        <f ca="1">VLOOKUP(B268,tb_cliente!$A$5:$J$200,3,FALSE)</f>
        <v>07985835769</v>
      </c>
      <c r="E268" s="17" t="str">
        <f ca="1">VLOOKUP(B268,tb_cliente!$A$5:$J$200,4,FALSE)</f>
        <v>Rua Ministro Fernando da Costa</v>
      </c>
      <c r="F268" s="17">
        <f ca="1">VLOOKUP(B268,tb_cliente!$A$5:$J$200,5,FALSE)</f>
        <v>366</v>
      </c>
      <c r="G268" s="17" t="str">
        <f ca="1">VLOOKUP(B268,tb_cliente!$A$5:$J$200,6,FALSE)</f>
        <v>casa</v>
      </c>
      <c r="H268" s="17" t="str">
        <f ca="1">VLOOKUP(B268,tb_cliente!$A$5:$J$200,7,FALSE)</f>
        <v>Pilar</v>
      </c>
      <c r="I268" s="17" t="str">
        <f ca="1">VLOOKUP(B268,tb_cliente!$A$5:$J$200,8,FALSE)</f>
        <v>null</v>
      </c>
      <c r="J268" s="17" t="str">
        <f ca="1">VLOOKUP(B268,tb_cliente!$A$5:$J$200,9,FALSE)</f>
        <v>null</v>
      </c>
      <c r="K268" s="17" t="str">
        <f ca="1">VLOOKUP(B268,tb_cliente!$A$5:$J$200,10,FALSE)</f>
        <v>null</v>
      </c>
      <c r="L268" s="13" t="s">
        <v>856</v>
      </c>
      <c r="M268" s="27" t="s">
        <v>1001</v>
      </c>
      <c r="N268" s="25" t="s">
        <v>898</v>
      </c>
      <c r="O268" s="20">
        <v>85.3</v>
      </c>
    </row>
    <row r="269" spans="1:15" x14ac:dyDescent="0.25">
      <c r="A269" s="15">
        <v>268</v>
      </c>
      <c r="B269" s="15">
        <f t="shared" ca="1" si="1"/>
        <v>26</v>
      </c>
      <c r="C269" s="17" t="str">
        <f ca="1">VLOOKUP(B269,tb_cliente!$A$5:$J$200,2,FALSE)</f>
        <v>Angela Barreto Lima Fraga</v>
      </c>
      <c r="D269" s="17" t="str">
        <f ca="1">VLOOKUP(B269,tb_cliente!$A$5:$J$200,3,FALSE)</f>
        <v>05797143785</v>
      </c>
      <c r="E269" s="17" t="str">
        <f ca="1">VLOOKUP(B269,tb_cliente!$A$5:$J$200,4,FALSE)</f>
        <v>Rua Perimetral</v>
      </c>
      <c r="F269" s="17">
        <f ca="1">VLOOKUP(B269,tb_cliente!$A$5:$J$200,5,FALSE)</f>
        <v>7</v>
      </c>
      <c r="G269" s="17" t="str">
        <f ca="1">VLOOKUP(B269,tb_cliente!$A$5:$J$200,6,FALSE)</f>
        <v>Sobrado</v>
      </c>
      <c r="H269" s="17" t="str">
        <f ca="1">VLOOKUP(B269,tb_cliente!$A$5:$J$200,7,FALSE)</f>
        <v>Ricardo Albuquerque</v>
      </c>
      <c r="I269" s="17" t="str">
        <f ca="1">VLOOKUP(B269,tb_cliente!$A$5:$J$200,8,FALSE)</f>
        <v>Recife</v>
      </c>
      <c r="J269" s="17" t="str">
        <f ca="1">VLOOKUP(B269,tb_cliente!$A$5:$J$200,9,FALSE)</f>
        <v>PE</v>
      </c>
      <c r="K269" s="17" t="str">
        <f ca="1">VLOOKUP(B269,tb_cliente!$A$5:$J$200,10,FALSE)</f>
        <v>50920‑825</v>
      </c>
      <c r="L269" s="13" t="s">
        <v>856</v>
      </c>
      <c r="M269" s="27" t="s">
        <v>1001</v>
      </c>
      <c r="N269" s="25" t="s">
        <v>899</v>
      </c>
      <c r="O269" s="20">
        <v>85.3</v>
      </c>
    </row>
    <row r="270" spans="1:15" x14ac:dyDescent="0.25">
      <c r="A270" s="15">
        <v>269</v>
      </c>
      <c r="B270" s="15">
        <f t="shared" ca="1" si="1"/>
        <v>131</v>
      </c>
      <c r="C270" s="17" t="str">
        <f ca="1">VLOOKUP(B270,tb_cliente!$A$5:$J$200,2,FALSE)</f>
        <v>Jeferson Ferreira da Rocha</v>
      </c>
      <c r="D270" s="17" t="str">
        <f ca="1">VLOOKUP(B270,tb_cliente!$A$5:$J$200,3,FALSE)</f>
        <v>03986204682</v>
      </c>
      <c r="E270" s="17" t="str">
        <f ca="1">VLOOKUP(B270,tb_cliente!$A$5:$J$200,4,FALSE)</f>
        <v>Rua Rosa Oliveira Cardoso</v>
      </c>
      <c r="F270" s="17">
        <f ca="1">VLOOKUP(B270,tb_cliente!$A$5:$J$200,5,FALSE)</f>
        <v>192</v>
      </c>
      <c r="G270" s="17" t="str">
        <f ca="1">VLOOKUP(B270,tb_cliente!$A$5:$J$200,6,FALSE)</f>
        <v>SBD Magé</v>
      </c>
      <c r="H270" s="17" t="str">
        <f ca="1">VLOOKUP(B270,tb_cliente!$A$5:$J$200,7,FALSE)</f>
        <v>São Luis</v>
      </c>
      <c r="I270" s="17" t="str">
        <f ca="1">VLOOKUP(B270,tb_cliente!$A$5:$J$200,8,FALSE)</f>
        <v>Recife</v>
      </c>
      <c r="J270" s="17" t="str">
        <f ca="1">VLOOKUP(B270,tb_cliente!$A$5:$J$200,9,FALSE)</f>
        <v>PE</v>
      </c>
      <c r="K270" s="17" t="str">
        <f ca="1">VLOOKUP(B270,tb_cliente!$A$5:$J$200,10,FALSE)</f>
        <v>50810‑065</v>
      </c>
      <c r="L270" s="13" t="s">
        <v>856</v>
      </c>
      <c r="M270" s="27" t="s">
        <v>1005</v>
      </c>
      <c r="N270" s="25" t="s">
        <v>899</v>
      </c>
      <c r="O270" s="20">
        <v>8.9</v>
      </c>
    </row>
    <row r="271" spans="1:15" x14ac:dyDescent="0.25">
      <c r="A271" s="15">
        <v>270</v>
      </c>
      <c r="B271" s="15">
        <f t="shared" ca="1" si="1"/>
        <v>191</v>
      </c>
      <c r="C271" s="17" t="str">
        <f ca="1">VLOOKUP(B271,tb_cliente!$A$5:$J$200,2,FALSE)</f>
        <v>Wanderlei Tome de Arruda</v>
      </c>
      <c r="D271" s="17" t="str">
        <f ca="1">VLOOKUP(B271,tb_cliente!$A$5:$J$200,3,FALSE)</f>
        <v>10576370765</v>
      </c>
      <c r="E271" s="17" t="str">
        <f ca="1">VLOOKUP(B271,tb_cliente!$A$5:$J$200,4,FALSE)</f>
        <v>Rua Isaura</v>
      </c>
      <c r="F271" s="17" t="str">
        <f ca="1">VLOOKUP(B271,tb_cliente!$A$5:$J$200,5,FALSE)</f>
        <v>s/n</v>
      </c>
      <c r="G271" s="17" t="str">
        <f ca="1">VLOOKUP(B271,tb_cliente!$A$5:$J$200,6,FALSE)</f>
        <v>Lt 03 Qd 34</v>
      </c>
      <c r="H271" s="17" t="str">
        <f ca="1">VLOOKUP(B271,tb_cliente!$A$5:$J$200,7,FALSE)</f>
        <v>Morin</v>
      </c>
      <c r="I271" s="17" t="str">
        <f ca="1">VLOOKUP(B271,tb_cliente!$A$5:$J$200,8,FALSE)</f>
        <v>Recife</v>
      </c>
      <c r="J271" s="17" t="str">
        <f ca="1">VLOOKUP(B271,tb_cliente!$A$5:$J$200,9,FALSE)</f>
        <v>PE</v>
      </c>
      <c r="K271" s="17" t="str">
        <f ca="1">VLOOKUP(B271,tb_cliente!$A$5:$J$200,10,FALSE)</f>
        <v>52031‑216</v>
      </c>
      <c r="L271" s="13" t="s">
        <v>856</v>
      </c>
      <c r="M271" s="27" t="s">
        <v>1005</v>
      </c>
      <c r="N271" s="25" t="s">
        <v>899</v>
      </c>
      <c r="O271" s="20">
        <v>8.9</v>
      </c>
    </row>
    <row r="272" spans="1:15" x14ac:dyDescent="0.25">
      <c r="A272" s="15">
        <v>271</v>
      </c>
      <c r="B272" s="15">
        <f t="shared" ca="1" si="1"/>
        <v>66</v>
      </c>
      <c r="C272" s="17" t="str">
        <f ca="1">VLOOKUP(B272,tb_cliente!$A$5:$J$200,2,FALSE)</f>
        <v>Diogo da Paixão</v>
      </c>
      <c r="D272" s="17" t="str">
        <f ca="1">VLOOKUP(B272,tb_cliente!$A$5:$J$200,3,FALSE)</f>
        <v>04434744781</v>
      </c>
      <c r="E272" s="17" t="str">
        <f ca="1">VLOOKUP(B272,tb_cliente!$A$5:$J$200,4,FALSE)</f>
        <v>Rua Rio Alva</v>
      </c>
      <c r="F272" s="17">
        <f ca="1">VLOOKUP(B272,tb_cliente!$A$5:$J$200,5,FALSE)</f>
        <v>436</v>
      </c>
      <c r="G272" s="17" t="str">
        <f ca="1">VLOOKUP(B272,tb_cliente!$A$5:$J$200,6,FALSE)</f>
        <v>CASA 3</v>
      </c>
      <c r="H272" s="17" t="str">
        <f ca="1">VLOOKUP(B272,tb_cliente!$A$5:$J$200,7,FALSE)</f>
        <v>São Bento</v>
      </c>
      <c r="I272" s="17" t="str">
        <f ca="1">VLOOKUP(B272,tb_cliente!$A$5:$J$200,8,FALSE)</f>
        <v>Recife</v>
      </c>
      <c r="J272" s="17" t="str">
        <f ca="1">VLOOKUP(B272,tb_cliente!$A$5:$J$200,9,FALSE)</f>
        <v>PE</v>
      </c>
      <c r="K272" s="17" t="str">
        <f ca="1">VLOOKUP(B272,tb_cliente!$A$5:$J$200,10,FALSE)</f>
        <v>50810‑065</v>
      </c>
      <c r="L272" s="13" t="s">
        <v>856</v>
      </c>
      <c r="M272" s="27" t="s">
        <v>998</v>
      </c>
      <c r="N272" s="25" t="s">
        <v>899</v>
      </c>
      <c r="O272" s="20">
        <v>11.9</v>
      </c>
    </row>
    <row r="273" spans="1:15" x14ac:dyDescent="0.25">
      <c r="A273" s="15">
        <v>272</v>
      </c>
      <c r="B273" s="15">
        <f t="shared" ca="1" si="1"/>
        <v>54</v>
      </c>
      <c r="C273" s="17" t="str">
        <f ca="1">VLOOKUP(B273,tb_cliente!$A$5:$J$200,2,FALSE)</f>
        <v>Danilo Costa Purificação</v>
      </c>
      <c r="D273" s="17" t="str">
        <f ca="1">VLOOKUP(B273,tb_cliente!$A$5:$J$200,3,FALSE)</f>
        <v>07267584797</v>
      </c>
      <c r="E273" s="17" t="str">
        <f ca="1">VLOOKUP(B273,tb_cliente!$A$5:$J$200,4,FALSE)</f>
        <v>Rua Olegário Mariano</v>
      </c>
      <c r="F273" s="17">
        <f ca="1">VLOOKUP(B273,tb_cliente!$A$5:$J$200,5,FALSE)</f>
        <v>112</v>
      </c>
      <c r="G273" s="17" t="str">
        <f ca="1">VLOOKUP(B273,tb_cliente!$A$5:$J$200,6,FALSE)</f>
        <v>NULL</v>
      </c>
      <c r="H273" s="17" t="str">
        <f ca="1">VLOOKUP(B273,tb_cliente!$A$5:$J$200,7,FALSE)</f>
        <v>Pilar</v>
      </c>
      <c r="I273" s="17" t="str">
        <f ca="1">VLOOKUP(B273,tb_cliente!$A$5:$J$200,8,FALSE)</f>
        <v>Recife</v>
      </c>
      <c r="J273" s="17" t="str">
        <f ca="1">VLOOKUP(B273,tb_cliente!$A$5:$J$200,9,FALSE)</f>
        <v>PE</v>
      </c>
      <c r="K273" s="17" t="str">
        <f ca="1">VLOOKUP(B273,tb_cliente!$A$5:$J$200,10,FALSE)</f>
        <v>50920‑825</v>
      </c>
      <c r="L273" s="13" t="s">
        <v>856</v>
      </c>
      <c r="M273" s="27" t="s">
        <v>1002</v>
      </c>
      <c r="N273" s="25" t="s">
        <v>899</v>
      </c>
      <c r="O273" s="20">
        <v>123.1</v>
      </c>
    </row>
    <row r="274" spans="1:15" x14ac:dyDescent="0.25">
      <c r="A274" s="15">
        <v>273</v>
      </c>
      <c r="B274" s="15">
        <f t="shared" ca="1" si="1"/>
        <v>51</v>
      </c>
      <c r="C274" s="17" t="str">
        <f ca="1">VLOOKUP(B274,tb_cliente!$A$5:$J$200,2,FALSE)</f>
        <v>Damião Correa de Oliveira</v>
      </c>
      <c r="D274" s="17" t="str">
        <f ca="1">VLOOKUP(B274,tb_cliente!$A$5:$J$200,3,FALSE)</f>
        <v>07459123701</v>
      </c>
      <c r="E274" s="17" t="str">
        <f ca="1">VLOOKUP(B274,tb_cliente!$A$5:$J$200,4,FALSE)</f>
        <v xml:space="preserve">Rua Nossa Ss/nenhora da Conceição </v>
      </c>
      <c r="F274" s="17" t="str">
        <f ca="1">VLOOKUP(B274,tb_cliente!$A$5:$J$200,5,FALSE)</f>
        <v>s/n</v>
      </c>
      <c r="G274" s="17" t="str">
        <f ca="1">VLOOKUP(B274,tb_cliente!$A$5:$J$200,6,FALSE)</f>
        <v>Lt 09 Qd 102</v>
      </c>
      <c r="H274" s="17" t="str">
        <f ca="1">VLOOKUP(B274,tb_cliente!$A$5:$J$200,7,FALSE)</f>
        <v>Pilar</v>
      </c>
      <c r="I274" s="17" t="str">
        <f ca="1">VLOOKUP(B274,tb_cliente!$A$5:$J$200,8,FALSE)</f>
        <v>Recife</v>
      </c>
      <c r="J274" s="17" t="str">
        <f ca="1">VLOOKUP(B274,tb_cliente!$A$5:$J$200,9,FALSE)</f>
        <v>PE</v>
      </c>
      <c r="K274" s="17" t="str">
        <f ca="1">VLOOKUP(B274,tb_cliente!$A$5:$J$200,10,FALSE)</f>
        <v>50920‑825</v>
      </c>
      <c r="L274" s="13" t="s">
        <v>856</v>
      </c>
      <c r="M274" s="27" t="s">
        <v>1001</v>
      </c>
      <c r="N274" s="25" t="s">
        <v>899</v>
      </c>
      <c r="O274" s="20">
        <v>85.3</v>
      </c>
    </row>
    <row r="275" spans="1:15" x14ac:dyDescent="0.25">
      <c r="A275" s="15">
        <v>274</v>
      </c>
      <c r="B275" s="15">
        <f t="shared" ca="1" si="1"/>
        <v>195</v>
      </c>
      <c r="C275" s="17" t="str">
        <f ca="1">VLOOKUP(B275,tb_cliente!$A$5:$J$200,2,FALSE)</f>
        <v>Wesley Vigario Pereira</v>
      </c>
      <c r="D275" s="17" t="str">
        <f ca="1">VLOOKUP(B275,tb_cliente!$A$5:$J$200,3,FALSE)</f>
        <v>09877725763</v>
      </c>
      <c r="E275" s="17" t="str">
        <f ca="1">VLOOKUP(B275,tb_cliente!$A$5:$J$200,4,FALSE)</f>
        <v xml:space="preserve">Rua José de Paula Júnior </v>
      </c>
      <c r="F275" s="17">
        <f ca="1">VLOOKUP(B275,tb_cliente!$A$5:$J$200,5,FALSE)</f>
        <v>100</v>
      </c>
      <c r="G275" s="17" t="str">
        <f ca="1">VLOOKUP(B275,tb_cliente!$A$5:$J$200,6,FALSE)</f>
        <v>Casa 1</v>
      </c>
      <c r="H275" s="17" t="str">
        <f ca="1">VLOOKUP(B275,tb_cliente!$A$5:$J$200,7,FALSE)</f>
        <v>Parada Modelo</v>
      </c>
      <c r="I275" s="17" t="str">
        <f ca="1">VLOOKUP(B275,tb_cliente!$A$5:$J$200,8,FALSE)</f>
        <v>null</v>
      </c>
      <c r="J275" s="17" t="str">
        <f ca="1">VLOOKUP(B275,tb_cliente!$A$5:$J$200,9,FALSE)</f>
        <v>null</v>
      </c>
      <c r="K275" s="17" t="str">
        <f ca="1">VLOOKUP(B275,tb_cliente!$A$5:$J$200,10,FALSE)</f>
        <v>null</v>
      </c>
      <c r="L275" s="13" t="s">
        <v>856</v>
      </c>
      <c r="M275" s="27" t="s">
        <v>997</v>
      </c>
      <c r="N275" s="25" t="s">
        <v>899</v>
      </c>
      <c r="O275" s="20">
        <v>35.6</v>
      </c>
    </row>
    <row r="276" spans="1:15" x14ac:dyDescent="0.25">
      <c r="A276" s="15">
        <v>275</v>
      </c>
      <c r="B276" s="15">
        <f t="shared" ca="1" si="1"/>
        <v>138</v>
      </c>
      <c r="C276" s="17" t="str">
        <f ca="1">VLOOKUP(B276,tb_cliente!$A$5:$J$200,2,FALSE)</f>
        <v>Jonas Francisco Mota dos Santos</v>
      </c>
      <c r="D276" s="17" t="str">
        <f ca="1">VLOOKUP(B276,tb_cliente!$A$5:$J$200,3,FALSE)</f>
        <v>09385161756</v>
      </c>
      <c r="E276" s="17" t="str">
        <f ca="1">VLOOKUP(B276,tb_cliente!$A$5:$J$200,4,FALSE)</f>
        <v>Rua Liz Alves de Castro</v>
      </c>
      <c r="F276" s="17" t="str">
        <f ca="1">VLOOKUP(B276,tb_cliente!$A$5:$J$200,5,FALSE)</f>
        <v>s/n</v>
      </c>
      <c r="G276" s="17" t="str">
        <f ca="1">VLOOKUP(B276,tb_cliente!$A$5:$J$200,6,FALSE)</f>
        <v>SB Lt 20 Qd 03</v>
      </c>
      <c r="H276" s="17" t="str">
        <f ca="1">VLOOKUP(B276,tb_cliente!$A$5:$J$200,7,FALSE)</f>
        <v>Parque Imperio</v>
      </c>
      <c r="I276" s="17" t="str">
        <f ca="1">VLOOKUP(B276,tb_cliente!$A$5:$J$200,8,FALSE)</f>
        <v>Recife</v>
      </c>
      <c r="J276" s="17" t="str">
        <f ca="1">VLOOKUP(B276,tb_cliente!$A$5:$J$200,9,FALSE)</f>
        <v>PE</v>
      </c>
      <c r="K276" s="17" t="str">
        <f ca="1">VLOOKUP(B276,tb_cliente!$A$5:$J$200,10,FALSE)</f>
        <v>52031‑216</v>
      </c>
      <c r="L276" s="13" t="s">
        <v>856</v>
      </c>
      <c r="M276" s="27" t="s">
        <v>1002</v>
      </c>
      <c r="N276" s="25" t="s">
        <v>899</v>
      </c>
      <c r="O276" s="20">
        <v>123.1</v>
      </c>
    </row>
    <row r="277" spans="1:15" x14ac:dyDescent="0.25">
      <c r="A277" s="15">
        <v>276</v>
      </c>
      <c r="B277" s="15">
        <f t="shared" ca="1" si="1"/>
        <v>34</v>
      </c>
      <c r="C277" s="17" t="str">
        <f ca="1">VLOOKUP(B277,tb_cliente!$A$5:$J$200,2,FALSE)</f>
        <v>Barbara Camacho Martins</v>
      </c>
      <c r="D277" s="17" t="str">
        <f ca="1">VLOOKUP(B277,tb_cliente!$A$5:$J$200,3,FALSE)</f>
        <v>10413015703</v>
      </c>
      <c r="E277" s="17" t="str">
        <f ca="1">VLOOKUP(B277,tb_cliente!$A$5:$J$200,4,FALSE)</f>
        <v xml:space="preserve">Rua Itapecerica </v>
      </c>
      <c r="F277" s="17" t="str">
        <f ca="1">VLOOKUP(B277,tb_cliente!$A$5:$J$200,5,FALSE)</f>
        <v>NULL</v>
      </c>
      <c r="G277" s="17" t="str">
        <f ca="1">VLOOKUP(B277,tb_cliente!$A$5:$J$200,6,FALSE)</f>
        <v xml:space="preserve">Lt 03 Qd </v>
      </c>
      <c r="H277" s="17" t="str">
        <f ca="1">VLOOKUP(B277,tb_cliente!$A$5:$J$200,7,FALSE)</f>
        <v>Nova California</v>
      </c>
      <c r="I277" s="17" t="str">
        <f ca="1">VLOOKUP(B277,tb_cliente!$A$5:$J$200,8,FALSE)</f>
        <v>Recife</v>
      </c>
      <c r="J277" s="17" t="str">
        <f ca="1">VLOOKUP(B277,tb_cliente!$A$5:$J$200,9,FALSE)</f>
        <v>PE</v>
      </c>
      <c r="K277" s="17" t="str">
        <f ca="1">VLOOKUP(B277,tb_cliente!$A$5:$J$200,10,FALSE)</f>
        <v>52031‑216</v>
      </c>
      <c r="L277" s="13" t="s">
        <v>856</v>
      </c>
      <c r="M277" s="27" t="s">
        <v>1000</v>
      </c>
      <c r="N277" s="25" t="s">
        <v>900</v>
      </c>
      <c r="O277" s="20">
        <v>73.400000000000006</v>
      </c>
    </row>
    <row r="278" spans="1:15" x14ac:dyDescent="0.25">
      <c r="A278" s="15">
        <v>277</v>
      </c>
      <c r="B278" s="15">
        <f t="shared" ca="1" si="1"/>
        <v>179</v>
      </c>
      <c r="C278" s="17" t="str">
        <f ca="1">VLOOKUP(B278,tb_cliente!$A$5:$J$200,2,FALSE)</f>
        <v>Ronaldo Rosa Gomes</v>
      </c>
      <c r="D278" s="17" t="str">
        <f ca="1">VLOOKUP(B278,tb_cliente!$A$5:$J$200,3,FALSE)</f>
        <v>10019103733</v>
      </c>
      <c r="E278" s="17" t="str">
        <f ca="1">VLOOKUP(B278,tb_cliente!$A$5:$J$200,4,FALSE)</f>
        <v>Rua Joel José Dias</v>
      </c>
      <c r="F278" s="17">
        <f ca="1">VLOOKUP(B278,tb_cliente!$A$5:$J$200,5,FALSE)</f>
        <v>50</v>
      </c>
      <c r="G278" s="17" t="str">
        <f ca="1">VLOOKUP(B278,tb_cliente!$A$5:$J$200,6,FALSE)</f>
        <v>ca 1 SB</v>
      </c>
      <c r="H278" s="17" t="str">
        <f ca="1">VLOOKUP(B278,tb_cliente!$A$5:$J$200,7,FALSE)</f>
        <v>Parada Angelica</v>
      </c>
      <c r="I278" s="17" t="str">
        <f ca="1">VLOOKUP(B278,tb_cliente!$A$5:$J$200,8,FALSE)</f>
        <v>Recife</v>
      </c>
      <c r="J278" s="17" t="str">
        <f ca="1">VLOOKUP(B278,tb_cliente!$A$5:$J$200,9,FALSE)</f>
        <v>PE</v>
      </c>
      <c r="K278" s="17" t="str">
        <f ca="1">VLOOKUP(B278,tb_cliente!$A$5:$J$200,10,FALSE)</f>
        <v>52031‑216</v>
      </c>
      <c r="L278" s="13" t="s">
        <v>856</v>
      </c>
      <c r="M278" s="27" t="s">
        <v>1005</v>
      </c>
      <c r="N278" s="25" t="s">
        <v>900</v>
      </c>
      <c r="O278" s="20">
        <v>8.9</v>
      </c>
    </row>
    <row r="279" spans="1:15" x14ac:dyDescent="0.25">
      <c r="A279" s="15">
        <v>278</v>
      </c>
      <c r="B279" s="15">
        <f t="shared" ca="1" si="1"/>
        <v>154</v>
      </c>
      <c r="C279" s="17" t="str">
        <f ca="1">VLOOKUP(B279,tb_cliente!$A$5:$J$200,2,FALSE)</f>
        <v>Leandro José de Araújo</v>
      </c>
      <c r="D279" s="17" t="str">
        <f ca="1">VLOOKUP(B279,tb_cliente!$A$5:$J$200,3,FALSE)</f>
        <v>08476959745</v>
      </c>
      <c r="E279" s="17" t="str">
        <f ca="1">VLOOKUP(B279,tb_cliente!$A$5:$J$200,4,FALSE)</f>
        <v>Rua Marilene Vieira de Assis</v>
      </c>
      <c r="F279" s="17" t="str">
        <f ca="1">VLOOKUP(B279,tb_cliente!$A$5:$J$200,5,FALSE)</f>
        <v>s/n</v>
      </c>
      <c r="G279" s="17" t="str">
        <f ca="1">VLOOKUP(B279,tb_cliente!$A$5:$J$200,6,FALSE)</f>
        <v>Qd 20 Lt 20</v>
      </c>
      <c r="H279" s="17" t="str">
        <f ca="1">VLOOKUP(B279,tb_cliente!$A$5:$J$200,7,FALSE)</f>
        <v>Pavuna</v>
      </c>
      <c r="I279" s="17" t="str">
        <f ca="1">VLOOKUP(B279,tb_cliente!$A$5:$J$200,8,FALSE)</f>
        <v>Recife</v>
      </c>
      <c r="J279" s="17" t="str">
        <f ca="1">VLOOKUP(B279,tb_cliente!$A$5:$J$200,9,FALSE)</f>
        <v>PE</v>
      </c>
      <c r="K279" s="17" t="str">
        <f ca="1">VLOOKUP(B279,tb_cliente!$A$5:$J$200,10,FALSE)</f>
        <v>52031‑216</v>
      </c>
      <c r="L279" s="13" t="s">
        <v>856</v>
      </c>
      <c r="M279" s="27" t="s">
        <v>1000</v>
      </c>
      <c r="N279" s="25" t="s">
        <v>900</v>
      </c>
      <c r="O279" s="20">
        <v>73.400000000000006</v>
      </c>
    </row>
    <row r="280" spans="1:15" x14ac:dyDescent="0.25">
      <c r="A280" s="15">
        <v>279</v>
      </c>
      <c r="B280" s="15">
        <f t="shared" ca="1" si="1"/>
        <v>89</v>
      </c>
      <c r="C280" s="17" t="str">
        <f ca="1">VLOOKUP(B280,tb_cliente!$A$5:$J$200,2,FALSE)</f>
        <v>Estevão de Farias Silva</v>
      </c>
      <c r="D280" s="17" t="str">
        <f ca="1">VLOOKUP(B280,tb_cliente!$A$5:$J$200,3,FALSE)</f>
        <v>08546056678</v>
      </c>
      <c r="E280" s="17" t="str">
        <f ca="1">VLOOKUP(B280,tb_cliente!$A$5:$J$200,4,FALSE)</f>
        <v>Rua Maria Quiteria</v>
      </c>
      <c r="F280" s="17" t="str">
        <f ca="1">VLOOKUP(B280,tb_cliente!$A$5:$J$200,5,FALSE)</f>
        <v>s/n</v>
      </c>
      <c r="G280" s="17" t="str">
        <f ca="1">VLOOKUP(B280,tb_cliente!$A$5:$J$200,6,FALSE)</f>
        <v>Lt 06 Qd A</v>
      </c>
      <c r="H280" s="17" t="str">
        <f ca="1">VLOOKUP(B280,tb_cliente!$A$5:$J$200,7,FALSE)</f>
        <v>Pauliceia</v>
      </c>
      <c r="I280" s="17" t="str">
        <f ca="1">VLOOKUP(B280,tb_cliente!$A$5:$J$200,8,FALSE)</f>
        <v>Recife</v>
      </c>
      <c r="J280" s="17" t="str">
        <f ca="1">VLOOKUP(B280,tb_cliente!$A$5:$J$200,9,FALSE)</f>
        <v>PE</v>
      </c>
      <c r="K280" s="17" t="str">
        <f ca="1">VLOOKUP(B280,tb_cliente!$A$5:$J$200,10,FALSE)</f>
        <v>52031‑216</v>
      </c>
      <c r="L280" s="13" t="s">
        <v>856</v>
      </c>
      <c r="M280" s="27" t="s">
        <v>1002</v>
      </c>
      <c r="N280" s="25" t="s">
        <v>900</v>
      </c>
      <c r="O280" s="20">
        <v>123.1</v>
      </c>
    </row>
    <row r="281" spans="1:15" x14ac:dyDescent="0.25">
      <c r="A281" s="15">
        <v>280</v>
      </c>
      <c r="B281" s="15">
        <f t="shared" ca="1" si="1"/>
        <v>68</v>
      </c>
      <c r="C281" s="17" t="str">
        <f ca="1">VLOOKUP(B281,tb_cliente!$A$5:$J$200,2,FALSE)</f>
        <v>Domingos da Costa</v>
      </c>
      <c r="D281" s="17" t="str">
        <f ca="1">VLOOKUP(B281,tb_cliente!$A$5:$J$200,3,FALSE)</f>
        <v>09358868736</v>
      </c>
      <c r="E281" s="17" t="str">
        <f ca="1">VLOOKUP(B281,tb_cliente!$A$5:$J$200,4,FALSE)</f>
        <v>Rua Luciano Vaena</v>
      </c>
      <c r="F281" s="17">
        <f ca="1">VLOOKUP(B281,tb_cliente!$A$5:$J$200,5,FALSE)</f>
        <v>141</v>
      </c>
      <c r="G281" s="17" t="str">
        <f ca="1">VLOOKUP(B281,tb_cliente!$A$5:$J$200,6,FALSE)</f>
        <v>casa 01</v>
      </c>
      <c r="H281" s="17" t="str">
        <f ca="1">VLOOKUP(B281,tb_cliente!$A$5:$J$200,7,FALSE)</f>
        <v xml:space="preserve">Parque Império </v>
      </c>
      <c r="I281" s="17" t="str">
        <f ca="1">VLOOKUP(B281,tb_cliente!$A$5:$J$200,8,FALSE)</f>
        <v>Recife</v>
      </c>
      <c r="J281" s="17" t="str">
        <f ca="1">VLOOKUP(B281,tb_cliente!$A$5:$J$200,9,FALSE)</f>
        <v>PE</v>
      </c>
      <c r="K281" s="17" t="str">
        <f ca="1">VLOOKUP(B281,tb_cliente!$A$5:$J$200,10,FALSE)</f>
        <v>52031‑216</v>
      </c>
      <c r="L281" s="13" t="s">
        <v>856</v>
      </c>
      <c r="M281" s="27" t="s">
        <v>1004</v>
      </c>
      <c r="N281" s="25" t="s">
        <v>900</v>
      </c>
      <c r="O281" s="20">
        <v>319.60000000000002</v>
      </c>
    </row>
    <row r="282" spans="1:15" x14ac:dyDescent="0.25">
      <c r="A282" s="15">
        <v>281</v>
      </c>
      <c r="B282" s="15">
        <f t="shared" ca="1" si="1"/>
        <v>143</v>
      </c>
      <c r="C282" s="17" t="str">
        <f ca="1">VLOOKUP(B282,tb_cliente!$A$5:$J$200,2,FALSE)</f>
        <v>Josimar Henrique Alves Leite</v>
      </c>
      <c r="D282" s="17" t="str">
        <f ca="1">VLOOKUP(B282,tb_cliente!$A$5:$J$200,3,FALSE)</f>
        <v>09616937759</v>
      </c>
      <c r="E282" s="17" t="str">
        <f ca="1">VLOOKUP(B282,tb_cliente!$A$5:$J$200,4,FALSE)</f>
        <v>Rua Jupiter</v>
      </c>
      <c r="F282" s="17" t="str">
        <f ca="1">VLOOKUP(B282,tb_cliente!$A$5:$J$200,5,FALSE)</f>
        <v>s/n</v>
      </c>
      <c r="G282" s="17" t="str">
        <f ca="1">VLOOKUP(B282,tb_cliente!$A$5:$J$200,6,FALSE)</f>
        <v>Lt 10 Qd 162</v>
      </c>
      <c r="H282" s="17" t="str">
        <f ca="1">VLOOKUP(B282,tb_cliente!$A$5:$J$200,7,FALSE)</f>
        <v>Parque das Acacias</v>
      </c>
      <c r="I282" s="17" t="str">
        <f ca="1">VLOOKUP(B282,tb_cliente!$A$5:$J$200,8,FALSE)</f>
        <v>Recife</v>
      </c>
      <c r="J282" s="17" t="str">
        <f ca="1">VLOOKUP(B282,tb_cliente!$A$5:$J$200,9,FALSE)</f>
        <v>PE</v>
      </c>
      <c r="K282" s="17" t="str">
        <f ca="1">VLOOKUP(B282,tb_cliente!$A$5:$J$200,10,FALSE)</f>
        <v>52031‑216</v>
      </c>
      <c r="L282" s="13" t="s">
        <v>856</v>
      </c>
      <c r="M282" s="27" t="s">
        <v>999</v>
      </c>
      <c r="N282" s="25" t="s">
        <v>900</v>
      </c>
      <c r="O282" s="20">
        <v>37.799999999999997</v>
      </c>
    </row>
    <row r="283" spans="1:15" x14ac:dyDescent="0.25">
      <c r="A283" s="15">
        <v>282</v>
      </c>
      <c r="B283" s="15">
        <f t="shared" ca="1" si="1"/>
        <v>26</v>
      </c>
      <c r="C283" s="17" t="str">
        <f ca="1">VLOOKUP(B283,tb_cliente!$A$5:$J$200,2,FALSE)</f>
        <v>Angela Barreto Lima Fraga</v>
      </c>
      <c r="D283" s="17" t="str">
        <f ca="1">VLOOKUP(B283,tb_cliente!$A$5:$J$200,3,FALSE)</f>
        <v>05797143785</v>
      </c>
      <c r="E283" s="17" t="str">
        <f ca="1">VLOOKUP(B283,tb_cliente!$A$5:$J$200,4,FALSE)</f>
        <v>Rua Perimetral</v>
      </c>
      <c r="F283" s="17">
        <f ca="1">VLOOKUP(B283,tb_cliente!$A$5:$J$200,5,FALSE)</f>
        <v>7</v>
      </c>
      <c r="G283" s="17" t="str">
        <f ca="1">VLOOKUP(B283,tb_cliente!$A$5:$J$200,6,FALSE)</f>
        <v>Sobrado</v>
      </c>
      <c r="H283" s="17" t="str">
        <f ca="1">VLOOKUP(B283,tb_cliente!$A$5:$J$200,7,FALSE)</f>
        <v>Ricardo Albuquerque</v>
      </c>
      <c r="I283" s="17" t="str">
        <f ca="1">VLOOKUP(B283,tb_cliente!$A$5:$J$200,8,FALSE)</f>
        <v>Recife</v>
      </c>
      <c r="J283" s="17" t="str">
        <f ca="1">VLOOKUP(B283,tb_cliente!$A$5:$J$200,9,FALSE)</f>
        <v>PE</v>
      </c>
      <c r="K283" s="17" t="str">
        <f ca="1">VLOOKUP(B283,tb_cliente!$A$5:$J$200,10,FALSE)</f>
        <v>50920‑825</v>
      </c>
      <c r="L283" s="13" t="s">
        <v>856</v>
      </c>
      <c r="M283" s="27" t="s">
        <v>999</v>
      </c>
      <c r="N283" s="25" t="s">
        <v>900</v>
      </c>
      <c r="O283" s="20">
        <v>37.799999999999997</v>
      </c>
    </row>
    <row r="284" spans="1:15" x14ac:dyDescent="0.25">
      <c r="A284" s="15">
        <v>283</v>
      </c>
      <c r="B284" s="15">
        <f t="shared" ca="1" si="1"/>
        <v>65</v>
      </c>
      <c r="C284" s="17" t="str">
        <f ca="1">VLOOKUP(B284,tb_cliente!$A$5:$J$200,2,FALSE)</f>
        <v>Diogo da Mota dos Santos</v>
      </c>
      <c r="D284" s="17" t="str">
        <f ca="1">VLOOKUP(B284,tb_cliente!$A$5:$J$200,3,FALSE)</f>
        <v>07268965770</v>
      </c>
      <c r="E284" s="17" t="str">
        <f ca="1">VLOOKUP(B284,tb_cliente!$A$5:$J$200,4,FALSE)</f>
        <v xml:space="preserve">Rua Olimpia Esteves </v>
      </c>
      <c r="F284" s="17">
        <f ca="1">VLOOKUP(B284,tb_cliente!$A$5:$J$200,5,FALSE)</f>
        <v>19</v>
      </c>
      <c r="G284" s="17" t="str">
        <f ca="1">VLOOKUP(B284,tb_cliente!$A$5:$J$200,6,FALSE)</f>
        <v>NULL</v>
      </c>
      <c r="H284" s="17" t="str">
        <f ca="1">VLOOKUP(B284,tb_cliente!$A$5:$J$200,7,FALSE)</f>
        <v>Pilar</v>
      </c>
      <c r="I284" s="17" t="str">
        <f ca="1">VLOOKUP(B284,tb_cliente!$A$5:$J$200,8,FALSE)</f>
        <v>Recife</v>
      </c>
      <c r="J284" s="17" t="str">
        <f ca="1">VLOOKUP(B284,tb_cliente!$A$5:$J$200,9,FALSE)</f>
        <v>PE</v>
      </c>
      <c r="K284" s="17" t="str">
        <f ca="1">VLOOKUP(B284,tb_cliente!$A$5:$J$200,10,FALSE)</f>
        <v>50920‑825</v>
      </c>
      <c r="L284" s="13" t="s">
        <v>856</v>
      </c>
      <c r="M284" s="27" t="s">
        <v>1005</v>
      </c>
      <c r="N284" s="25" t="s">
        <v>901</v>
      </c>
      <c r="O284" s="20">
        <v>8.9</v>
      </c>
    </row>
    <row r="285" spans="1:15" x14ac:dyDescent="0.25">
      <c r="A285" s="15">
        <v>284</v>
      </c>
      <c r="B285" s="15">
        <f t="shared" ca="1" si="1"/>
        <v>76</v>
      </c>
      <c r="C285" s="17" t="str">
        <f ca="1">VLOOKUP(B285,tb_cliente!$A$5:$J$200,2,FALSE)</f>
        <v>Ednardo da Silva Ganga</v>
      </c>
      <c r="D285" s="17" t="str">
        <f ca="1">VLOOKUP(B285,tb_cliente!$A$5:$J$200,3,FALSE)</f>
        <v>08296290719</v>
      </c>
      <c r="E285" s="17" t="str">
        <f ca="1">VLOOKUP(B285,tb_cliente!$A$5:$J$200,4,FALSE)</f>
        <v>Rua Marquês de Baependi</v>
      </c>
      <c r="F285" s="17">
        <f ca="1">VLOOKUP(B285,tb_cliente!$A$5:$J$200,5,FALSE)</f>
        <v>5</v>
      </c>
      <c r="G285" s="17" t="str">
        <f ca="1">VLOOKUP(B285,tb_cliente!$A$5:$J$200,6,FALSE)</f>
        <v>NULL</v>
      </c>
      <c r="H285" s="17" t="str">
        <f ca="1">VLOOKUP(B285,tb_cliente!$A$5:$J$200,7,FALSE)</f>
        <v>Petrovale</v>
      </c>
      <c r="I285" s="17" t="str">
        <f ca="1">VLOOKUP(B285,tb_cliente!$A$5:$J$200,8,FALSE)</f>
        <v>Recife</v>
      </c>
      <c r="J285" s="17" t="str">
        <f ca="1">VLOOKUP(B285,tb_cliente!$A$5:$J$200,9,FALSE)</f>
        <v>PE</v>
      </c>
      <c r="K285" s="17" t="str">
        <f ca="1">VLOOKUP(B285,tb_cliente!$A$5:$J$200,10,FALSE)</f>
        <v>52031‑216</v>
      </c>
      <c r="L285" s="13" t="s">
        <v>856</v>
      </c>
      <c r="M285" s="27" t="s">
        <v>1001</v>
      </c>
      <c r="N285" s="25" t="s">
        <v>901</v>
      </c>
      <c r="O285" s="20">
        <v>85.3</v>
      </c>
    </row>
    <row r="286" spans="1:15" x14ac:dyDescent="0.25">
      <c r="A286" s="15">
        <v>285</v>
      </c>
      <c r="B286" s="15">
        <f t="shared" ca="1" si="1"/>
        <v>80</v>
      </c>
      <c r="C286" s="17" t="str">
        <f ca="1">VLOOKUP(B286,tb_cliente!$A$5:$J$200,2,FALSE)</f>
        <v>Elaine Damasceno de Carvalho Teixeira</v>
      </c>
      <c r="D286" s="17" t="str">
        <f ca="1">VLOOKUP(B286,tb_cliente!$A$5:$J$200,3,FALSE)</f>
        <v>08708155780</v>
      </c>
      <c r="E286" s="17" t="str">
        <f ca="1">VLOOKUP(B286,tb_cliente!$A$5:$J$200,4,FALSE)</f>
        <v>Rua Marechal Hermes</v>
      </c>
      <c r="F286" s="17" t="str">
        <f ca="1">VLOOKUP(B286,tb_cliente!$A$5:$J$200,5,FALSE)</f>
        <v>s/n</v>
      </c>
      <c r="G286" s="17" t="str">
        <f ca="1">VLOOKUP(B286,tb_cliente!$A$5:$J$200,6,FALSE)</f>
        <v>casa 2 Lt 39 Qd 10</v>
      </c>
      <c r="H286" s="17" t="str">
        <f ca="1">VLOOKUP(B286,tb_cliente!$A$5:$J$200,7,FALSE)</f>
        <v>Parque Suecia</v>
      </c>
      <c r="I286" s="17" t="str">
        <f ca="1">VLOOKUP(B286,tb_cliente!$A$5:$J$200,8,FALSE)</f>
        <v>Recife</v>
      </c>
      <c r="J286" s="17" t="str">
        <f ca="1">VLOOKUP(B286,tb_cliente!$A$5:$J$200,9,FALSE)</f>
        <v>PE</v>
      </c>
      <c r="K286" s="17" t="str">
        <f ca="1">VLOOKUP(B286,tb_cliente!$A$5:$J$200,10,FALSE)</f>
        <v>52031‑216</v>
      </c>
      <c r="L286" s="13" t="s">
        <v>856</v>
      </c>
      <c r="M286" s="27" t="s">
        <v>1001</v>
      </c>
      <c r="N286" s="25" t="s">
        <v>901</v>
      </c>
      <c r="O286" s="20">
        <v>85.3</v>
      </c>
    </row>
    <row r="287" spans="1:15" x14ac:dyDescent="0.25">
      <c r="A287" s="15">
        <v>286</v>
      </c>
      <c r="B287" s="15">
        <f t="shared" ca="1" si="1"/>
        <v>196</v>
      </c>
      <c r="C287" s="17" t="str">
        <f ca="1">VLOOKUP(B287,tb_cliente!$A$5:$J$200,2,FALSE)</f>
        <v>Wildemar Vinicius da Silva Araujo</v>
      </c>
      <c r="D287" s="17" t="str">
        <f ca="1">VLOOKUP(B287,tb_cliente!$A$5:$J$200,3,FALSE)</f>
        <v>10546150737</v>
      </c>
      <c r="E287" s="17" t="str">
        <f ca="1">VLOOKUP(B287,tb_cliente!$A$5:$J$200,4,FALSE)</f>
        <v>Rua Itairava</v>
      </c>
      <c r="F287" s="17">
        <f ca="1">VLOOKUP(B287,tb_cliente!$A$5:$J$200,5,FALSE)</f>
        <v>2</v>
      </c>
      <c r="G287" s="17" t="str">
        <f ca="1">VLOOKUP(B287,tb_cliente!$A$5:$J$200,6,FALSE)</f>
        <v>NULL</v>
      </c>
      <c r="H287" s="17" t="str">
        <f ca="1">VLOOKUP(B287,tb_cliente!$A$5:$J$200,7,FALSE)</f>
        <v>N S Carmo</v>
      </c>
      <c r="I287" s="17" t="str">
        <f ca="1">VLOOKUP(B287,tb_cliente!$A$5:$J$200,8,FALSE)</f>
        <v>Recife</v>
      </c>
      <c r="J287" s="17" t="str">
        <f ca="1">VLOOKUP(B287,tb_cliente!$A$5:$J$200,9,FALSE)</f>
        <v>PE</v>
      </c>
      <c r="K287" s="17" t="str">
        <f ca="1">VLOOKUP(B287,tb_cliente!$A$5:$J$200,10,FALSE)</f>
        <v>52031‑216</v>
      </c>
      <c r="L287" s="13" t="s">
        <v>856</v>
      </c>
      <c r="M287" s="27" t="s">
        <v>997</v>
      </c>
      <c r="N287" s="25" t="s">
        <v>901</v>
      </c>
      <c r="O287" s="20">
        <v>35.6</v>
      </c>
    </row>
    <row r="288" spans="1:15" x14ac:dyDescent="0.25">
      <c r="A288" s="15">
        <v>287</v>
      </c>
      <c r="B288" s="15">
        <f t="shared" ca="1" si="1"/>
        <v>62</v>
      </c>
      <c r="C288" s="17" t="str">
        <f ca="1">VLOOKUP(B288,tb_cliente!$A$5:$J$200,2,FALSE)</f>
        <v>Diego da Costa Oliveira</v>
      </c>
      <c r="D288" s="17" t="str">
        <f ca="1">VLOOKUP(B288,tb_cliente!$A$5:$J$200,3,FALSE)</f>
        <v>10312402747</v>
      </c>
      <c r="E288" s="17" t="str">
        <f ca="1">VLOOKUP(B288,tb_cliente!$A$5:$J$200,4,FALSE)</f>
        <v>Rua Jabitaca</v>
      </c>
      <c r="F288" s="17">
        <f ca="1">VLOOKUP(B288,tb_cliente!$A$5:$J$200,5,FALSE)</f>
        <v>180</v>
      </c>
      <c r="G288" s="17" t="str">
        <f ca="1">VLOOKUP(B288,tb_cliente!$A$5:$J$200,6,FALSE)</f>
        <v>ca 1</v>
      </c>
      <c r="H288" s="17" t="str">
        <f ca="1">VLOOKUP(B288,tb_cliente!$A$5:$J$200,7,FALSE)</f>
        <v>Nova Detroit</v>
      </c>
      <c r="I288" s="17" t="str">
        <f ca="1">VLOOKUP(B288,tb_cliente!$A$5:$J$200,8,FALSE)</f>
        <v>Recife</v>
      </c>
      <c r="J288" s="17" t="str">
        <f ca="1">VLOOKUP(B288,tb_cliente!$A$5:$J$200,9,FALSE)</f>
        <v>PE</v>
      </c>
      <c r="K288" s="17" t="str">
        <f ca="1">VLOOKUP(B288,tb_cliente!$A$5:$J$200,10,FALSE)</f>
        <v>52031‑216</v>
      </c>
      <c r="L288" s="13" t="s">
        <v>856</v>
      </c>
      <c r="M288" s="27" t="s">
        <v>1001</v>
      </c>
      <c r="N288" s="25" t="s">
        <v>901</v>
      </c>
      <c r="O288" s="20">
        <v>85.3</v>
      </c>
    </row>
    <row r="289" spans="1:15" x14ac:dyDescent="0.25">
      <c r="A289" s="15">
        <v>288</v>
      </c>
      <c r="B289" s="15">
        <f t="shared" ca="1" si="1"/>
        <v>196</v>
      </c>
      <c r="C289" s="17" t="str">
        <f ca="1">VLOOKUP(B289,tb_cliente!$A$5:$J$200,2,FALSE)</f>
        <v>Wildemar Vinicius da Silva Araujo</v>
      </c>
      <c r="D289" s="17" t="str">
        <f ca="1">VLOOKUP(B289,tb_cliente!$A$5:$J$200,3,FALSE)</f>
        <v>10546150737</v>
      </c>
      <c r="E289" s="17" t="str">
        <f ca="1">VLOOKUP(B289,tb_cliente!$A$5:$J$200,4,FALSE)</f>
        <v>Rua Itairava</v>
      </c>
      <c r="F289" s="17">
        <f ca="1">VLOOKUP(B289,tb_cliente!$A$5:$J$200,5,FALSE)</f>
        <v>2</v>
      </c>
      <c r="G289" s="17" t="str">
        <f ca="1">VLOOKUP(B289,tb_cliente!$A$5:$J$200,6,FALSE)</f>
        <v>NULL</v>
      </c>
      <c r="H289" s="17" t="str">
        <f ca="1">VLOOKUP(B289,tb_cliente!$A$5:$J$200,7,FALSE)</f>
        <v>N S Carmo</v>
      </c>
      <c r="I289" s="17" t="str">
        <f ca="1">VLOOKUP(B289,tb_cliente!$A$5:$J$200,8,FALSE)</f>
        <v>Recife</v>
      </c>
      <c r="J289" s="17" t="str">
        <f ca="1">VLOOKUP(B289,tb_cliente!$A$5:$J$200,9,FALSE)</f>
        <v>PE</v>
      </c>
      <c r="K289" s="17" t="str">
        <f ca="1">VLOOKUP(B289,tb_cliente!$A$5:$J$200,10,FALSE)</f>
        <v>52031‑216</v>
      </c>
      <c r="L289" s="13" t="s">
        <v>856</v>
      </c>
      <c r="M289" s="27" t="s">
        <v>999</v>
      </c>
      <c r="N289" s="25" t="s">
        <v>901</v>
      </c>
      <c r="O289" s="20">
        <v>37.799999999999997</v>
      </c>
    </row>
    <row r="290" spans="1:15" x14ac:dyDescent="0.25">
      <c r="A290" s="15">
        <v>289</v>
      </c>
      <c r="B290" s="15">
        <f t="shared" ca="1" si="1"/>
        <v>161</v>
      </c>
      <c r="C290" s="17" t="str">
        <f ca="1">VLOOKUP(B290,tb_cliente!$A$5:$J$200,2,FALSE)</f>
        <v>Luciano Lucas Fernandes</v>
      </c>
      <c r="D290" s="17" t="str">
        <f ca="1">VLOOKUP(B290,tb_cliente!$A$5:$J$200,3,FALSE)</f>
        <v>09487024769</v>
      </c>
      <c r="E290" s="17" t="str">
        <f ca="1">VLOOKUP(B290,tb_cliente!$A$5:$J$200,4,FALSE)</f>
        <v>Rua Lauro Sodre</v>
      </c>
      <c r="F290" s="17">
        <f ca="1">VLOOKUP(B290,tb_cliente!$A$5:$J$200,5,FALSE)</f>
        <v>1001</v>
      </c>
      <c r="G290" s="17" t="str">
        <f ca="1">VLOOKUP(B290,tb_cliente!$A$5:$J$200,6,FALSE)</f>
        <v>Parte A</v>
      </c>
      <c r="H290" s="17" t="str">
        <f ca="1">VLOOKUP(B290,tb_cliente!$A$5:$J$200,7,FALSE)</f>
        <v>Parque Fluminense</v>
      </c>
      <c r="I290" s="17" t="str">
        <f ca="1">VLOOKUP(B290,tb_cliente!$A$5:$J$200,8,FALSE)</f>
        <v>Recife</v>
      </c>
      <c r="J290" s="17" t="str">
        <f ca="1">VLOOKUP(B290,tb_cliente!$A$5:$J$200,9,FALSE)</f>
        <v>PE</v>
      </c>
      <c r="K290" s="17" t="str">
        <f ca="1">VLOOKUP(B290,tb_cliente!$A$5:$J$200,10,FALSE)</f>
        <v>52031‑216</v>
      </c>
      <c r="L290" s="13" t="s">
        <v>856</v>
      </c>
      <c r="M290" s="27" t="s">
        <v>1005</v>
      </c>
      <c r="N290" s="25" t="s">
        <v>902</v>
      </c>
      <c r="O290" s="20">
        <v>8.9</v>
      </c>
    </row>
    <row r="291" spans="1:15" x14ac:dyDescent="0.25">
      <c r="A291" s="15">
        <v>290</v>
      </c>
      <c r="B291" s="15">
        <f t="shared" ca="1" si="1"/>
        <v>67</v>
      </c>
      <c r="C291" s="17" t="str">
        <f ca="1">VLOOKUP(B291,tb_cliente!$A$5:$J$200,2,FALSE)</f>
        <v>Diogo da Paixão Gonçalves</v>
      </c>
      <c r="D291" s="17" t="str">
        <f ca="1">VLOOKUP(B291,tb_cliente!$A$5:$J$200,3,FALSE)</f>
        <v>05681349706</v>
      </c>
      <c r="E291" s="17" t="str">
        <f ca="1">VLOOKUP(B291,tb_cliente!$A$5:$J$200,4,FALSE)</f>
        <v>Rua Piaui</v>
      </c>
      <c r="F291" s="17">
        <f ca="1">VLOOKUP(B291,tb_cliente!$A$5:$J$200,5,FALSE)</f>
        <v>386</v>
      </c>
      <c r="G291" s="17" t="str">
        <f ca="1">VLOOKUP(B291,tb_cliente!$A$5:$J$200,6,FALSE)</f>
        <v>casa 02</v>
      </c>
      <c r="H291" s="17" t="str">
        <f ca="1">VLOOKUP(B291,tb_cliente!$A$5:$J$200,7,FALSE)</f>
        <v>Rodilandia</v>
      </c>
      <c r="I291" s="17" t="str">
        <f ca="1">VLOOKUP(B291,tb_cliente!$A$5:$J$200,8,FALSE)</f>
        <v>Recife</v>
      </c>
      <c r="J291" s="17" t="str">
        <f ca="1">VLOOKUP(B291,tb_cliente!$A$5:$J$200,9,FALSE)</f>
        <v>PE</v>
      </c>
      <c r="K291" s="17" t="str">
        <f ca="1">VLOOKUP(B291,tb_cliente!$A$5:$J$200,10,FALSE)</f>
        <v>50920‑825</v>
      </c>
      <c r="L291" s="13" t="s">
        <v>856</v>
      </c>
      <c r="M291" s="27" t="s">
        <v>999</v>
      </c>
      <c r="N291" s="25" t="s">
        <v>902</v>
      </c>
      <c r="O291" s="20">
        <v>37.799999999999997</v>
      </c>
    </row>
    <row r="292" spans="1:15" x14ac:dyDescent="0.25">
      <c r="A292" s="15">
        <v>291</v>
      </c>
      <c r="B292" s="15">
        <f t="shared" ca="1" si="1"/>
        <v>176</v>
      </c>
      <c r="C292" s="17" t="str">
        <f ca="1">VLOOKUP(B292,tb_cliente!$A$5:$J$200,2,FALSE)</f>
        <v>Roberta Ribeiro de Farias</v>
      </c>
      <c r="D292" s="17" t="str">
        <f ca="1">VLOOKUP(B292,tb_cliente!$A$5:$J$200,3,FALSE)</f>
        <v>04711309702</v>
      </c>
      <c r="E292" s="17" t="str">
        <f ca="1">VLOOKUP(B292,tb_cliente!$A$5:$J$200,4,FALSE)</f>
        <v>Rua Ramiz Galvão</v>
      </c>
      <c r="F292" s="17">
        <f ca="1">VLOOKUP(B292,tb_cliente!$A$5:$J$200,5,FALSE)</f>
        <v>445</v>
      </c>
      <c r="G292" s="17" t="str">
        <f ca="1">VLOOKUP(B292,tb_cliente!$A$5:$J$200,6,FALSE)</f>
        <v>casa</v>
      </c>
      <c r="H292" s="17" t="str">
        <f ca="1">VLOOKUP(B292,tb_cliente!$A$5:$J$200,7,FALSE)</f>
        <v>Santo Antonio</v>
      </c>
      <c r="I292" s="17" t="str">
        <f ca="1">VLOOKUP(B292,tb_cliente!$A$5:$J$200,8,FALSE)</f>
        <v>Recife</v>
      </c>
      <c r="J292" s="17" t="str">
        <f ca="1">VLOOKUP(B292,tb_cliente!$A$5:$J$200,9,FALSE)</f>
        <v>PE</v>
      </c>
      <c r="K292" s="17" t="str">
        <f ca="1">VLOOKUP(B292,tb_cliente!$A$5:$J$200,10,FALSE)</f>
        <v>50810‑065</v>
      </c>
      <c r="L292" s="13" t="s">
        <v>856</v>
      </c>
      <c r="M292" s="27" t="s">
        <v>1002</v>
      </c>
      <c r="N292" s="25" t="s">
        <v>902</v>
      </c>
      <c r="O292" s="20">
        <v>123.1</v>
      </c>
    </row>
    <row r="293" spans="1:15" x14ac:dyDescent="0.25">
      <c r="A293" s="15">
        <v>292</v>
      </c>
      <c r="B293" s="15">
        <f t="shared" ca="1" si="1"/>
        <v>108</v>
      </c>
      <c r="C293" s="17" t="str">
        <f ca="1">VLOOKUP(B293,tb_cliente!$A$5:$J$200,2,FALSE)</f>
        <v>Fernanda de Paulo Melo</v>
      </c>
      <c r="D293" s="17" t="str">
        <f ca="1">VLOOKUP(B293,tb_cliente!$A$5:$J$200,3,FALSE)</f>
        <v>05455660760</v>
      </c>
      <c r="E293" s="17" t="str">
        <f ca="1">VLOOKUP(B293,tb_cliente!$A$5:$J$200,4,FALSE)</f>
        <v>Rua Prefeito Jorge Julio Costa dos Santos</v>
      </c>
      <c r="F293" s="17" t="str">
        <f ca="1">VLOOKUP(B293,tb_cliente!$A$5:$J$200,5,FALSE)</f>
        <v>s/n</v>
      </c>
      <c r="G293" s="17" t="str">
        <f ca="1">VLOOKUP(B293,tb_cliente!$A$5:$J$200,6,FALSE)</f>
        <v>Lt 01 Qd 27 casa 02</v>
      </c>
      <c r="H293" s="17" t="str">
        <f ca="1">VLOOKUP(B293,tb_cliente!$A$5:$J$200,7,FALSE)</f>
        <v>Santa Cruz da Serra</v>
      </c>
      <c r="I293" s="17" t="str">
        <f ca="1">VLOOKUP(B293,tb_cliente!$A$5:$J$200,8,FALSE)</f>
        <v>Recife</v>
      </c>
      <c r="J293" s="17" t="str">
        <f ca="1">VLOOKUP(B293,tb_cliente!$A$5:$J$200,9,FALSE)</f>
        <v>PE</v>
      </c>
      <c r="K293" s="17" t="str">
        <f ca="1">VLOOKUP(B293,tb_cliente!$A$5:$J$200,10,FALSE)</f>
        <v>50920‑825</v>
      </c>
      <c r="L293" s="13" t="s">
        <v>856</v>
      </c>
      <c r="M293" s="27" t="s">
        <v>1003</v>
      </c>
      <c r="N293" s="25" t="s">
        <v>902</v>
      </c>
      <c r="O293" s="20">
        <v>196.5</v>
      </c>
    </row>
    <row r="294" spans="1:15" x14ac:dyDescent="0.25">
      <c r="A294" s="15">
        <v>293</v>
      </c>
      <c r="B294" s="15">
        <f t="shared" ca="1" si="1"/>
        <v>79</v>
      </c>
      <c r="C294" s="17" t="str">
        <f ca="1">VLOOKUP(B294,tb_cliente!$A$5:$J$200,2,FALSE)</f>
        <v>Edvaldo Dalcin Raposo</v>
      </c>
      <c r="D294" s="17" t="str">
        <f ca="1">VLOOKUP(B294,tb_cliente!$A$5:$J$200,3,FALSE)</f>
        <v>08288466786</v>
      </c>
      <c r="E294" s="17" t="str">
        <f ca="1">VLOOKUP(B294,tb_cliente!$A$5:$J$200,4,FALSE)</f>
        <v>Rua Marquês de Baependi</v>
      </c>
      <c r="F294" s="17">
        <f ca="1">VLOOKUP(B294,tb_cliente!$A$5:$J$200,5,FALSE)</f>
        <v>18</v>
      </c>
      <c r="G294" s="17" t="str">
        <f ca="1">VLOOKUP(B294,tb_cliente!$A$5:$J$200,6,FALSE)</f>
        <v>Quadra 27 casa 01</v>
      </c>
      <c r="H294" s="17" t="str">
        <f ca="1">VLOOKUP(B294,tb_cliente!$A$5:$J$200,7,FALSE)</f>
        <v>Petrovale</v>
      </c>
      <c r="I294" s="17" t="str">
        <f ca="1">VLOOKUP(B294,tb_cliente!$A$5:$J$200,8,FALSE)</f>
        <v>Recife</v>
      </c>
      <c r="J294" s="17" t="str">
        <f ca="1">VLOOKUP(B294,tb_cliente!$A$5:$J$200,9,FALSE)</f>
        <v>PE</v>
      </c>
      <c r="K294" s="17" t="str">
        <f ca="1">VLOOKUP(B294,tb_cliente!$A$5:$J$200,10,FALSE)</f>
        <v>52031‑216</v>
      </c>
      <c r="L294" s="13" t="s">
        <v>856</v>
      </c>
      <c r="M294" s="27" t="s">
        <v>998</v>
      </c>
      <c r="N294" s="25" t="s">
        <v>902</v>
      </c>
      <c r="O294" s="20">
        <v>11.9</v>
      </c>
    </row>
    <row r="295" spans="1:15" x14ac:dyDescent="0.25">
      <c r="A295" s="15">
        <v>294</v>
      </c>
      <c r="B295" s="15">
        <f t="shared" ca="1" si="1"/>
        <v>26</v>
      </c>
      <c r="C295" s="17" t="str">
        <f ca="1">VLOOKUP(B295,tb_cliente!$A$5:$J$200,2,FALSE)</f>
        <v>Angela Barreto Lima Fraga</v>
      </c>
      <c r="D295" s="17" t="str">
        <f ca="1">VLOOKUP(B295,tb_cliente!$A$5:$J$200,3,FALSE)</f>
        <v>05797143785</v>
      </c>
      <c r="E295" s="17" t="str">
        <f ca="1">VLOOKUP(B295,tb_cliente!$A$5:$J$200,4,FALSE)</f>
        <v>Rua Perimetral</v>
      </c>
      <c r="F295" s="17">
        <f ca="1">VLOOKUP(B295,tb_cliente!$A$5:$J$200,5,FALSE)</f>
        <v>7</v>
      </c>
      <c r="G295" s="17" t="str">
        <f ca="1">VLOOKUP(B295,tb_cliente!$A$5:$J$200,6,FALSE)</f>
        <v>Sobrado</v>
      </c>
      <c r="H295" s="17" t="str">
        <f ca="1">VLOOKUP(B295,tb_cliente!$A$5:$J$200,7,FALSE)</f>
        <v>Ricardo Albuquerque</v>
      </c>
      <c r="I295" s="17" t="str">
        <f ca="1">VLOOKUP(B295,tb_cliente!$A$5:$J$200,8,FALSE)</f>
        <v>Recife</v>
      </c>
      <c r="J295" s="17" t="str">
        <f ca="1">VLOOKUP(B295,tb_cliente!$A$5:$J$200,9,FALSE)</f>
        <v>PE</v>
      </c>
      <c r="K295" s="17" t="str">
        <f ca="1">VLOOKUP(B295,tb_cliente!$A$5:$J$200,10,FALSE)</f>
        <v>50920‑825</v>
      </c>
      <c r="L295" s="13" t="s">
        <v>856</v>
      </c>
      <c r="M295" s="27" t="s">
        <v>1005</v>
      </c>
      <c r="N295" s="25" t="s">
        <v>902</v>
      </c>
      <c r="O295" s="20">
        <v>8.9</v>
      </c>
    </row>
    <row r="296" spans="1:15" x14ac:dyDescent="0.25">
      <c r="A296" s="15">
        <v>295</v>
      </c>
      <c r="B296" s="15">
        <f t="shared" ca="1" si="1"/>
        <v>80</v>
      </c>
      <c r="C296" s="17" t="str">
        <f ca="1">VLOOKUP(B296,tb_cliente!$A$5:$J$200,2,FALSE)</f>
        <v>Elaine Damasceno de Carvalho Teixeira</v>
      </c>
      <c r="D296" s="17" t="str">
        <f ca="1">VLOOKUP(B296,tb_cliente!$A$5:$J$200,3,FALSE)</f>
        <v>08708155780</v>
      </c>
      <c r="E296" s="17" t="str">
        <f ca="1">VLOOKUP(B296,tb_cliente!$A$5:$J$200,4,FALSE)</f>
        <v>Rua Marechal Hermes</v>
      </c>
      <c r="F296" s="17" t="str">
        <f ca="1">VLOOKUP(B296,tb_cliente!$A$5:$J$200,5,FALSE)</f>
        <v>s/n</v>
      </c>
      <c r="G296" s="17" t="str">
        <f ca="1">VLOOKUP(B296,tb_cliente!$A$5:$J$200,6,FALSE)</f>
        <v>casa 2 Lt 39 Qd 10</v>
      </c>
      <c r="H296" s="17" t="str">
        <f ca="1">VLOOKUP(B296,tb_cliente!$A$5:$J$200,7,FALSE)</f>
        <v>Parque Suecia</v>
      </c>
      <c r="I296" s="17" t="str">
        <f ca="1">VLOOKUP(B296,tb_cliente!$A$5:$J$200,8,FALSE)</f>
        <v>Recife</v>
      </c>
      <c r="J296" s="17" t="str">
        <f ca="1">VLOOKUP(B296,tb_cliente!$A$5:$J$200,9,FALSE)</f>
        <v>PE</v>
      </c>
      <c r="K296" s="17" t="str">
        <f ca="1">VLOOKUP(B296,tb_cliente!$A$5:$J$200,10,FALSE)</f>
        <v>52031‑216</v>
      </c>
      <c r="L296" s="13" t="s">
        <v>856</v>
      </c>
      <c r="M296" s="27" t="s">
        <v>999</v>
      </c>
      <c r="N296" s="25" t="s">
        <v>902</v>
      </c>
      <c r="O296" s="20">
        <v>37.799999999999997</v>
      </c>
    </row>
    <row r="297" spans="1:15" ht="45" x14ac:dyDescent="0.25">
      <c r="A297" s="15">
        <v>296</v>
      </c>
      <c r="B297" s="15">
        <f t="shared" ca="1" si="1"/>
        <v>167</v>
      </c>
      <c r="C297" s="17" t="str">
        <f ca="1">VLOOKUP(B297,tb_cliente!$A$5:$J$200,2,FALSE)</f>
        <v>Magnum Luiz José de Souza</v>
      </c>
      <c r="D297" s="17" t="str">
        <f ca="1">VLOOKUP(B297,tb_cliente!$A$5:$J$200,3,FALSE)</f>
        <v>08347731762</v>
      </c>
      <c r="E297" s="17" t="str">
        <f ca="1">VLOOKUP(B297,tb_cliente!$A$5:$J$200,4,FALSE)</f>
        <v>Rua Marques de Baependi</v>
      </c>
      <c r="F297" s="17">
        <f ca="1">VLOOKUP(B297,tb_cliente!$A$5:$J$200,5,FALSE)</f>
        <v>18</v>
      </c>
      <c r="G297" s="17" t="str">
        <f ca="1">VLOOKUP(B297,tb_cliente!$A$5:$J$200,6,FALSE)</f>
        <v>NULL</v>
      </c>
      <c r="H297" s="17" t="str">
        <f ca="1">VLOOKUP(B297,tb_cliente!$A$5:$J$200,7,FALSE)</f>
        <v>Petropolis</v>
      </c>
      <c r="I297" s="17" t="str">
        <f ca="1">VLOOKUP(B297,tb_cliente!$A$5:$J$200,8,FALSE)</f>
        <v>Recife</v>
      </c>
      <c r="J297" s="17" t="str">
        <f ca="1">VLOOKUP(B297,tb_cliente!$A$5:$J$200,9,FALSE)</f>
        <v>PE</v>
      </c>
      <c r="K297" s="17" t="str">
        <f ca="1">VLOOKUP(B297,tb_cliente!$A$5:$J$200,10,FALSE)</f>
        <v>52031‑216</v>
      </c>
      <c r="L297" s="13" t="s">
        <v>856</v>
      </c>
      <c r="M297" s="28" t="s">
        <v>1003</v>
      </c>
      <c r="N297" s="25" t="s">
        <v>902</v>
      </c>
      <c r="O297" s="20">
        <v>196.5</v>
      </c>
    </row>
    <row r="298" spans="1:15" ht="45" x14ac:dyDescent="0.25">
      <c r="A298" s="15">
        <v>297</v>
      </c>
      <c r="B298" s="15">
        <f t="shared" ca="1" si="1"/>
        <v>49</v>
      </c>
      <c r="C298" s="17" t="str">
        <f ca="1">VLOOKUP(B298,tb_cliente!$A$5:$J$200,2,FALSE)</f>
        <v>Cleyton Claudio da Silva</v>
      </c>
      <c r="D298" s="17" t="str">
        <f ca="1">VLOOKUP(B298,tb_cliente!$A$5:$J$200,3,FALSE)</f>
        <v>07773378780</v>
      </c>
      <c r="E298" s="17" t="str">
        <f ca="1">VLOOKUP(B298,tb_cliente!$A$5:$J$200,4,FALSE)</f>
        <v>Rua Natal</v>
      </c>
      <c r="F298" s="17">
        <f ca="1">VLOOKUP(B298,tb_cliente!$A$5:$J$200,5,FALSE)</f>
        <v>11</v>
      </c>
      <c r="G298" s="17" t="str">
        <f ca="1">VLOOKUP(B298,tb_cliente!$A$5:$J$200,6,FALSE)</f>
        <v>Fundos</v>
      </c>
      <c r="H298" s="17" t="str">
        <f ca="1">VLOOKUP(B298,tb_cliente!$A$5:$J$200,7,FALSE)</f>
        <v>Pilar</v>
      </c>
      <c r="I298" s="17" t="str">
        <f ca="1">VLOOKUP(B298,tb_cliente!$A$5:$J$200,8,FALSE)</f>
        <v>Recife</v>
      </c>
      <c r="J298" s="17" t="str">
        <f ca="1">VLOOKUP(B298,tb_cliente!$A$5:$J$200,9,FALSE)</f>
        <v>PE</v>
      </c>
      <c r="K298" s="17" t="str">
        <f ca="1">VLOOKUP(B298,tb_cliente!$A$5:$J$200,10,FALSE)</f>
        <v>52031‑216</v>
      </c>
      <c r="L298" s="13" t="s">
        <v>856</v>
      </c>
      <c r="M298" s="28" t="s">
        <v>1001</v>
      </c>
      <c r="N298" s="25" t="s">
        <v>903</v>
      </c>
      <c r="O298" s="20">
        <v>85.3</v>
      </c>
    </row>
    <row r="299" spans="1:15" ht="30" x14ac:dyDescent="0.25">
      <c r="A299" s="15">
        <v>298</v>
      </c>
      <c r="B299" s="15">
        <f t="shared" ca="1" si="1"/>
        <v>144</v>
      </c>
      <c r="C299" s="17" t="str">
        <f ca="1">VLOOKUP(B299,tb_cliente!$A$5:$J$200,2,FALSE)</f>
        <v>Juliana Henrique Galdino</v>
      </c>
      <c r="D299" s="17" t="str">
        <f ca="1">VLOOKUP(B299,tb_cliente!$A$5:$J$200,3,FALSE)</f>
        <v>04471825702</v>
      </c>
      <c r="E299" s="17" t="str">
        <f ca="1">VLOOKUP(B299,tb_cliente!$A$5:$J$200,4,FALSE)</f>
        <v>Rua Regina Celia</v>
      </c>
      <c r="F299" s="17">
        <f ca="1">VLOOKUP(B299,tb_cliente!$A$5:$J$200,5,FALSE)</f>
        <v>37</v>
      </c>
      <c r="G299" s="17" t="str">
        <f ca="1">VLOOKUP(B299,tb_cliente!$A$5:$J$200,6,FALSE)</f>
        <v>L13 Q14 C2</v>
      </c>
      <c r="H299" s="17" t="str">
        <f ca="1">VLOOKUP(B299,tb_cliente!$A$5:$J$200,7,FALSE)</f>
        <v>Santo Antonio da Prata</v>
      </c>
      <c r="I299" s="17" t="str">
        <f ca="1">VLOOKUP(B299,tb_cliente!$A$5:$J$200,8,FALSE)</f>
        <v>Recife</v>
      </c>
      <c r="J299" s="17" t="str">
        <f ca="1">VLOOKUP(B299,tb_cliente!$A$5:$J$200,9,FALSE)</f>
        <v>PE</v>
      </c>
      <c r="K299" s="17" t="str">
        <f ca="1">VLOOKUP(B299,tb_cliente!$A$5:$J$200,10,FALSE)</f>
        <v>50810‑065</v>
      </c>
      <c r="L299" s="13" t="s">
        <v>856</v>
      </c>
      <c r="M299" s="28" t="s">
        <v>1000</v>
      </c>
      <c r="N299" s="25" t="s">
        <v>903</v>
      </c>
      <c r="O299" s="20">
        <v>73.400000000000006</v>
      </c>
    </row>
    <row r="300" spans="1:15" x14ac:dyDescent="0.25">
      <c r="A300" s="15">
        <v>299</v>
      </c>
      <c r="B300" s="15">
        <f t="shared" ca="1" si="1"/>
        <v>102</v>
      </c>
      <c r="C300" s="17" t="str">
        <f ca="1">VLOOKUP(B300,tb_cliente!$A$5:$J$200,2,FALSE)</f>
        <v>Fabio de Oliveira Coelho</v>
      </c>
      <c r="D300" s="17" t="str">
        <f ca="1">VLOOKUP(B300,tb_cliente!$A$5:$J$200,3,FALSE)</f>
        <v>07361603718</v>
      </c>
      <c r="E300" s="17" t="str">
        <f ca="1">VLOOKUP(B300,tb_cliente!$A$5:$J$200,4,FALSE)</f>
        <v>Rua Nunes</v>
      </c>
      <c r="F300" s="17">
        <f ca="1">VLOOKUP(B300,tb_cliente!$A$5:$J$200,5,FALSE)</f>
        <v>4</v>
      </c>
      <c r="G300" s="17" t="str">
        <f ca="1">VLOOKUP(B300,tb_cliente!$A$5:$J$200,6,FALSE)</f>
        <v>NULL</v>
      </c>
      <c r="H300" s="17" t="str">
        <f ca="1">VLOOKUP(B300,tb_cliente!$A$5:$J$200,7,FALSE)</f>
        <v>Pilar</v>
      </c>
      <c r="I300" s="17" t="str">
        <f ca="1">VLOOKUP(B300,tb_cliente!$A$5:$J$200,8,FALSE)</f>
        <v>Recife</v>
      </c>
      <c r="J300" s="17" t="str">
        <f ca="1">VLOOKUP(B300,tb_cliente!$A$5:$J$200,9,FALSE)</f>
        <v>PE</v>
      </c>
      <c r="K300" s="17" t="str">
        <f ca="1">VLOOKUP(B300,tb_cliente!$A$5:$J$200,10,FALSE)</f>
        <v>50920‑825</v>
      </c>
      <c r="L300" s="13" t="s">
        <v>856</v>
      </c>
      <c r="M300" s="28" t="s">
        <v>999</v>
      </c>
      <c r="N300" s="25" t="s">
        <v>903</v>
      </c>
      <c r="O300" s="20">
        <v>37.799999999999997</v>
      </c>
    </row>
    <row r="301" spans="1:15" ht="45" x14ac:dyDescent="0.25">
      <c r="A301" s="15">
        <v>300</v>
      </c>
      <c r="B301" s="15">
        <f t="shared" ca="1" si="1"/>
        <v>136</v>
      </c>
      <c r="C301" s="17" t="str">
        <f ca="1">VLOOKUP(B301,tb_cliente!$A$5:$J$200,2,FALSE)</f>
        <v>João Ferreira Mamud</v>
      </c>
      <c r="D301" s="17" t="str">
        <f ca="1">VLOOKUP(B301,tb_cliente!$A$5:$J$200,3,FALSE)</f>
        <v>07121702784</v>
      </c>
      <c r="E301" s="17" t="str">
        <f ca="1">VLOOKUP(B301,tb_cliente!$A$5:$J$200,4,FALSE)</f>
        <v>Rua Padre Cicero</v>
      </c>
      <c r="F301" s="17">
        <f ca="1">VLOOKUP(B301,tb_cliente!$A$5:$J$200,5,FALSE)</f>
        <v>19</v>
      </c>
      <c r="G301" s="17" t="str">
        <f ca="1">VLOOKUP(B301,tb_cliente!$A$5:$J$200,6,FALSE)</f>
        <v>NULL</v>
      </c>
      <c r="H301" s="17" t="str">
        <f ca="1">VLOOKUP(B301,tb_cliente!$A$5:$J$200,7,FALSE)</f>
        <v>Pilar</v>
      </c>
      <c r="I301" s="17" t="str">
        <f ca="1">VLOOKUP(B301,tb_cliente!$A$5:$J$200,8,FALSE)</f>
        <v>Recife</v>
      </c>
      <c r="J301" s="17" t="str">
        <f ca="1">VLOOKUP(B301,tb_cliente!$A$5:$J$200,9,FALSE)</f>
        <v>PE</v>
      </c>
      <c r="K301" s="17" t="str">
        <f ca="1">VLOOKUP(B301,tb_cliente!$A$5:$J$200,10,FALSE)</f>
        <v>50920‑825</v>
      </c>
      <c r="L301" s="13" t="s">
        <v>856</v>
      </c>
      <c r="M301" s="28" t="s">
        <v>1004</v>
      </c>
      <c r="N301" s="25" t="s">
        <v>903</v>
      </c>
      <c r="O301" s="20">
        <v>319.60000000000002</v>
      </c>
    </row>
    <row r="302" spans="1:15" ht="45" x14ac:dyDescent="0.25">
      <c r="A302" s="15">
        <v>301</v>
      </c>
      <c r="B302" s="15">
        <f t="shared" ca="1" si="1"/>
        <v>84</v>
      </c>
      <c r="C302" s="17" t="str">
        <f ca="1">VLOOKUP(B302,tb_cliente!$A$5:$J$200,2,FALSE)</f>
        <v>Erika de Carvalho Barros</v>
      </c>
      <c r="D302" s="17" t="str">
        <f ca="1">VLOOKUP(B302,tb_cliente!$A$5:$J$200,3,FALSE)</f>
        <v>05473772700</v>
      </c>
      <c r="E302" s="17" t="str">
        <f ca="1">VLOOKUP(B302,tb_cliente!$A$5:$J$200,4,FALSE)</f>
        <v>Rua Prainha</v>
      </c>
      <c r="F302" s="17">
        <f ca="1">VLOOKUP(B302,tb_cliente!$A$5:$J$200,5,FALSE)</f>
        <v>141</v>
      </c>
      <c r="G302" s="17" t="str">
        <f ca="1">VLOOKUP(B302,tb_cliente!$A$5:$J$200,6,FALSE)</f>
        <v>casa 02</v>
      </c>
      <c r="H302" s="17" t="str">
        <f ca="1">VLOOKUP(B302,tb_cliente!$A$5:$J$200,7,FALSE)</f>
        <v>Santa Cruz da Serra</v>
      </c>
      <c r="I302" s="17" t="str">
        <f ca="1">VLOOKUP(B302,tb_cliente!$A$5:$J$200,8,FALSE)</f>
        <v>Recife</v>
      </c>
      <c r="J302" s="17" t="str">
        <f ca="1">VLOOKUP(B302,tb_cliente!$A$5:$J$200,9,FALSE)</f>
        <v>PE</v>
      </c>
      <c r="K302" s="17" t="str">
        <f ca="1">VLOOKUP(B302,tb_cliente!$A$5:$J$200,10,FALSE)</f>
        <v>50920‑825</v>
      </c>
      <c r="L302" s="13" t="s">
        <v>856</v>
      </c>
      <c r="M302" s="28" t="s">
        <v>1003</v>
      </c>
      <c r="N302" s="25" t="s">
        <v>903</v>
      </c>
      <c r="O302" s="20">
        <v>196.5</v>
      </c>
    </row>
    <row r="303" spans="1:15" ht="45" x14ac:dyDescent="0.25">
      <c r="A303" s="15">
        <v>302</v>
      </c>
      <c r="B303" s="15">
        <f t="shared" ca="1" si="1"/>
        <v>104</v>
      </c>
      <c r="C303" s="17" t="str">
        <f ca="1">VLOOKUP(B303,tb_cliente!$A$5:$J$200,2,FALSE)</f>
        <v>Fabricio de Oliveira Miranda</v>
      </c>
      <c r="D303" s="17" t="str">
        <f ca="1">VLOOKUP(B303,tb_cliente!$A$5:$J$200,3,FALSE)</f>
        <v>05478591747</v>
      </c>
      <c r="E303" s="17" t="str">
        <f ca="1">VLOOKUP(B303,tb_cliente!$A$5:$J$200,4,FALSE)</f>
        <v>Rua Prefeito Gil Diniz</v>
      </c>
      <c r="F303" s="17" t="str">
        <f ca="1">VLOOKUP(B303,tb_cliente!$A$5:$J$200,5,FALSE)</f>
        <v>s/n</v>
      </c>
      <c r="G303" s="17" t="str">
        <f ca="1">VLOOKUP(B303,tb_cliente!$A$5:$J$200,6,FALSE)</f>
        <v>Lt 11 Qd 01</v>
      </c>
      <c r="H303" s="17" t="str">
        <f ca="1">VLOOKUP(B303,tb_cliente!$A$5:$J$200,7,FALSE)</f>
        <v>Santa Cruz da Serra</v>
      </c>
      <c r="I303" s="17" t="str">
        <f ca="1">VLOOKUP(B303,tb_cliente!$A$5:$J$200,8,FALSE)</f>
        <v>Recife</v>
      </c>
      <c r="J303" s="17" t="str">
        <f ca="1">VLOOKUP(B303,tb_cliente!$A$5:$J$200,9,FALSE)</f>
        <v>PE</v>
      </c>
      <c r="K303" s="17" t="str">
        <f ca="1">VLOOKUP(B303,tb_cliente!$A$5:$J$200,10,FALSE)</f>
        <v>50920‑825</v>
      </c>
      <c r="L303" s="13" t="s">
        <v>856</v>
      </c>
      <c r="M303" s="28" t="s">
        <v>1002</v>
      </c>
      <c r="N303" s="25" t="s">
        <v>903</v>
      </c>
      <c r="O303" s="20">
        <v>123.1</v>
      </c>
    </row>
    <row r="304" spans="1:15" ht="45" x14ac:dyDescent="0.25">
      <c r="A304" s="15">
        <v>303</v>
      </c>
      <c r="B304" s="15">
        <f t="shared" ca="1" si="1"/>
        <v>187</v>
      </c>
      <c r="C304" s="17" t="str">
        <f ca="1">VLOOKUP(B304,tb_cliente!$A$5:$J$200,2,FALSE)</f>
        <v>Thiago Silva de Sousa</v>
      </c>
      <c r="D304" s="17" t="str">
        <f ca="1">VLOOKUP(B304,tb_cliente!$A$5:$J$200,3,FALSE)</f>
        <v>10603941795</v>
      </c>
      <c r="E304" s="17" t="str">
        <f ca="1">VLOOKUP(B304,tb_cliente!$A$5:$J$200,4,FALSE)</f>
        <v>Rua Iracema de alencar</v>
      </c>
      <c r="F304" s="17">
        <f ca="1">VLOOKUP(B304,tb_cliente!$A$5:$J$200,5,FALSE)</f>
        <v>230</v>
      </c>
      <c r="G304" s="17" t="str">
        <f ca="1">VLOOKUP(B304,tb_cliente!$A$5:$J$200,6,FALSE)</f>
        <v>NULL</v>
      </c>
      <c r="H304" s="17" t="str">
        <f ca="1">VLOOKUP(B304,tb_cliente!$A$5:$J$200,7,FALSE)</f>
        <v>Monjolos</v>
      </c>
      <c r="I304" s="17" t="str">
        <f ca="1">VLOOKUP(B304,tb_cliente!$A$5:$J$200,8,FALSE)</f>
        <v>Recife</v>
      </c>
      <c r="J304" s="17" t="str">
        <f ca="1">VLOOKUP(B304,tb_cliente!$A$5:$J$200,9,FALSE)</f>
        <v>PE</v>
      </c>
      <c r="K304" s="17" t="str">
        <f ca="1">VLOOKUP(B304,tb_cliente!$A$5:$J$200,10,FALSE)</f>
        <v>52031‑216</v>
      </c>
      <c r="L304" s="13" t="s">
        <v>856</v>
      </c>
      <c r="M304" s="28" t="s">
        <v>1003</v>
      </c>
      <c r="N304" s="25" t="s">
        <v>903</v>
      </c>
      <c r="O304" s="20">
        <v>196.5</v>
      </c>
    </row>
    <row r="305" spans="1:15" x14ac:dyDescent="0.25">
      <c r="A305" s="15">
        <v>304</v>
      </c>
      <c r="B305" s="15">
        <f t="shared" ca="1" si="1"/>
        <v>73</v>
      </c>
      <c r="C305" s="17" t="str">
        <f ca="1">VLOOKUP(B305,tb_cliente!$A$5:$J$200,2,FALSE)</f>
        <v>Edivan da Silva e Silva</v>
      </c>
      <c r="D305" s="17" t="str">
        <f ca="1">VLOOKUP(B305,tb_cliente!$A$5:$J$200,3,FALSE)</f>
        <v>10533189709</v>
      </c>
      <c r="E305" s="17" t="str">
        <f ca="1">VLOOKUP(B305,tb_cliente!$A$5:$J$200,4,FALSE)</f>
        <v>Rua Itajubá</v>
      </c>
      <c r="F305" s="17">
        <f ca="1">VLOOKUP(B305,tb_cliente!$A$5:$J$200,5,FALSE)</f>
        <v>65</v>
      </c>
      <c r="G305" s="17" t="str">
        <f ca="1">VLOOKUP(B305,tb_cliente!$A$5:$J$200,6,FALSE)</f>
        <v>NULL</v>
      </c>
      <c r="H305" s="17" t="str">
        <f ca="1">VLOOKUP(B305,tb_cliente!$A$5:$J$200,7,FALSE)</f>
        <v>Nascentes Imperiais</v>
      </c>
      <c r="I305" s="17" t="str">
        <f ca="1">VLOOKUP(B305,tb_cliente!$A$5:$J$200,8,FALSE)</f>
        <v>Recife</v>
      </c>
      <c r="J305" s="17" t="str">
        <f ca="1">VLOOKUP(B305,tb_cliente!$A$5:$J$200,9,FALSE)</f>
        <v>PE</v>
      </c>
      <c r="K305" s="17" t="str">
        <f ca="1">VLOOKUP(B305,tb_cliente!$A$5:$J$200,10,FALSE)</f>
        <v>52031‑216</v>
      </c>
      <c r="L305" s="13" t="s">
        <v>856</v>
      </c>
      <c r="M305" s="28" t="s">
        <v>999</v>
      </c>
      <c r="N305" s="25" t="s">
        <v>903</v>
      </c>
      <c r="O305" s="20">
        <v>37.799999999999997</v>
      </c>
    </row>
    <row r="306" spans="1:15" ht="30" x14ac:dyDescent="0.25">
      <c r="A306" s="15">
        <v>305</v>
      </c>
      <c r="B306" s="15">
        <f t="shared" ca="1" si="1"/>
        <v>83</v>
      </c>
      <c r="C306" s="17" t="str">
        <f ca="1">VLOOKUP(B306,tb_cliente!$A$5:$J$200,2,FALSE)</f>
        <v>Erik de Barros</v>
      </c>
      <c r="D306" s="17" t="str">
        <f ca="1">VLOOKUP(B306,tb_cliente!$A$5:$J$200,3,FALSE)</f>
        <v>08762703709</v>
      </c>
      <c r="E306" s="17" t="str">
        <f ca="1">VLOOKUP(B306,tb_cliente!$A$5:$J$200,4,FALSE)</f>
        <v>Rua Marcio Santos da Silva</v>
      </c>
      <c r="F306" s="17" t="str">
        <f ca="1">VLOOKUP(B306,tb_cliente!$A$5:$J$200,5,FALSE)</f>
        <v>s/n</v>
      </c>
      <c r="G306" s="17" t="str">
        <f ca="1">VLOOKUP(B306,tb_cliente!$A$5:$J$200,6,FALSE)</f>
        <v>Lt 11 Qd 16</v>
      </c>
      <c r="H306" s="17" t="str">
        <f ca="1">VLOOKUP(B306,tb_cliente!$A$5:$J$200,7,FALSE)</f>
        <v>Parque São João</v>
      </c>
      <c r="I306" s="17" t="str">
        <f ca="1">VLOOKUP(B306,tb_cliente!$A$5:$J$200,8,FALSE)</f>
        <v>Recife</v>
      </c>
      <c r="J306" s="17" t="str">
        <f ca="1">VLOOKUP(B306,tb_cliente!$A$5:$J$200,9,FALSE)</f>
        <v>PE</v>
      </c>
      <c r="K306" s="17" t="str">
        <f ca="1">VLOOKUP(B306,tb_cliente!$A$5:$J$200,10,FALSE)</f>
        <v>52031‑216</v>
      </c>
      <c r="L306" s="13" t="s">
        <v>856</v>
      </c>
      <c r="M306" s="28" t="s">
        <v>997</v>
      </c>
      <c r="N306" s="25" t="s">
        <v>903</v>
      </c>
      <c r="O306" s="20">
        <v>35.6</v>
      </c>
    </row>
    <row r="307" spans="1:15" x14ac:dyDescent="0.25">
      <c r="A307" s="15">
        <v>306</v>
      </c>
      <c r="B307" s="15">
        <f t="shared" ca="1" si="1"/>
        <v>133</v>
      </c>
      <c r="C307" s="17" t="str">
        <f ca="1">VLOOKUP(B307,tb_cliente!$A$5:$J$200,2,FALSE)</f>
        <v>Jeronimo Ferreira dos Santos Mota</v>
      </c>
      <c r="D307" s="17" t="str">
        <f ca="1">VLOOKUP(B307,tb_cliente!$A$5:$J$200,3,FALSE)</f>
        <v>10204807789</v>
      </c>
      <c r="E307" s="17" t="str">
        <f ca="1">VLOOKUP(B307,tb_cliente!$A$5:$J$200,4,FALSE)</f>
        <v>Rua Jequitiba</v>
      </c>
      <c r="F307" s="17" t="str">
        <f ca="1">VLOOKUP(B307,tb_cliente!$A$5:$J$200,5,FALSE)</f>
        <v>NULL</v>
      </c>
      <c r="G307" s="17" t="str">
        <f ca="1">VLOOKUP(B307,tb_cliente!$A$5:$J$200,6,FALSE)</f>
        <v>Lt 18 A Qd F</v>
      </c>
      <c r="H307" s="17" t="str">
        <f ca="1">VLOOKUP(B307,tb_cliente!$A$5:$J$200,7,FALSE)</f>
        <v>Novo Igarapé</v>
      </c>
      <c r="I307" s="17" t="str">
        <f ca="1">VLOOKUP(B307,tb_cliente!$A$5:$J$200,8,FALSE)</f>
        <v>Recife</v>
      </c>
      <c r="J307" s="17" t="str">
        <f ca="1">VLOOKUP(B307,tb_cliente!$A$5:$J$200,9,FALSE)</f>
        <v>PE</v>
      </c>
      <c r="K307" s="17" t="str">
        <f ca="1">VLOOKUP(B307,tb_cliente!$A$5:$J$200,10,FALSE)</f>
        <v>52031‑216</v>
      </c>
      <c r="L307" s="13" t="s">
        <v>856</v>
      </c>
      <c r="M307" s="28" t="s">
        <v>998</v>
      </c>
      <c r="N307" s="25" t="s">
        <v>903</v>
      </c>
      <c r="O307" s="20">
        <v>11.9</v>
      </c>
    </row>
    <row r="308" spans="1:15" ht="45" x14ac:dyDescent="0.25">
      <c r="A308" s="15">
        <v>307</v>
      </c>
      <c r="B308" s="15">
        <f t="shared" ca="1" si="1"/>
        <v>80</v>
      </c>
      <c r="C308" s="17" t="str">
        <f ca="1">VLOOKUP(B308,tb_cliente!$A$5:$J$200,2,FALSE)</f>
        <v>Elaine Damasceno de Carvalho Teixeira</v>
      </c>
      <c r="D308" s="17" t="str">
        <f ca="1">VLOOKUP(B308,tb_cliente!$A$5:$J$200,3,FALSE)</f>
        <v>08708155780</v>
      </c>
      <c r="E308" s="17" t="str">
        <f ca="1">VLOOKUP(B308,tb_cliente!$A$5:$J$200,4,FALSE)</f>
        <v>Rua Marechal Hermes</v>
      </c>
      <c r="F308" s="17" t="str">
        <f ca="1">VLOOKUP(B308,tb_cliente!$A$5:$J$200,5,FALSE)</f>
        <v>s/n</v>
      </c>
      <c r="G308" s="17" t="str">
        <f ca="1">VLOOKUP(B308,tb_cliente!$A$5:$J$200,6,FALSE)</f>
        <v>casa 2 Lt 39 Qd 10</v>
      </c>
      <c r="H308" s="17" t="str">
        <f ca="1">VLOOKUP(B308,tb_cliente!$A$5:$J$200,7,FALSE)</f>
        <v>Parque Suecia</v>
      </c>
      <c r="I308" s="17" t="str">
        <f ca="1">VLOOKUP(B308,tb_cliente!$A$5:$J$200,8,FALSE)</f>
        <v>Recife</v>
      </c>
      <c r="J308" s="17" t="str">
        <f ca="1">VLOOKUP(B308,tb_cliente!$A$5:$J$200,9,FALSE)</f>
        <v>PE</v>
      </c>
      <c r="K308" s="17" t="str">
        <f ca="1">VLOOKUP(B308,tb_cliente!$A$5:$J$200,10,FALSE)</f>
        <v>52031‑216</v>
      </c>
      <c r="L308" s="13" t="s">
        <v>856</v>
      </c>
      <c r="M308" s="28" t="s">
        <v>1002</v>
      </c>
      <c r="N308" s="25" t="s">
        <v>903</v>
      </c>
      <c r="O308" s="20">
        <v>123.1</v>
      </c>
    </row>
    <row r="309" spans="1:15" ht="45" x14ac:dyDescent="0.25">
      <c r="A309" s="15">
        <v>308</v>
      </c>
      <c r="B309" s="15">
        <f t="shared" ca="1" si="1"/>
        <v>98</v>
      </c>
      <c r="C309" s="17" t="str">
        <f ca="1">VLOOKUP(B309,tb_cliente!$A$5:$J$200,2,FALSE)</f>
        <v>Fabiano de Lima</v>
      </c>
      <c r="D309" s="17" t="str">
        <f ca="1">VLOOKUP(B309,tb_cliente!$A$5:$J$200,3,FALSE)</f>
        <v>08281801706</v>
      </c>
      <c r="E309" s="17" t="str">
        <f ca="1">VLOOKUP(B309,tb_cliente!$A$5:$J$200,4,FALSE)</f>
        <v>Rua Marquês de Barependi</v>
      </c>
      <c r="F309" s="17" t="str">
        <f ca="1">VLOOKUP(B309,tb_cliente!$A$5:$J$200,5,FALSE)</f>
        <v>s/n</v>
      </c>
      <c r="G309" s="17" t="str">
        <f ca="1">VLOOKUP(B309,tb_cliente!$A$5:$J$200,6,FALSE)</f>
        <v>Lt 19 Qd 25</v>
      </c>
      <c r="H309" s="17" t="str">
        <f ca="1">VLOOKUP(B309,tb_cliente!$A$5:$J$200,7,FALSE)</f>
        <v>Petrovale</v>
      </c>
      <c r="I309" s="17" t="str">
        <f ca="1">VLOOKUP(B309,tb_cliente!$A$5:$J$200,8,FALSE)</f>
        <v>Recife</v>
      </c>
      <c r="J309" s="17" t="str">
        <f ca="1">VLOOKUP(B309,tb_cliente!$A$5:$J$200,9,FALSE)</f>
        <v>PE</v>
      </c>
      <c r="K309" s="17" t="str">
        <f ca="1">VLOOKUP(B309,tb_cliente!$A$5:$J$200,10,FALSE)</f>
        <v>52031‑216</v>
      </c>
      <c r="L309" s="13" t="s">
        <v>856</v>
      </c>
      <c r="M309" s="28" t="s">
        <v>1004</v>
      </c>
      <c r="N309" s="25" t="s">
        <v>903</v>
      </c>
      <c r="O309" s="20">
        <v>319.60000000000002</v>
      </c>
    </row>
    <row r="310" spans="1:15" ht="45" x14ac:dyDescent="0.25">
      <c r="A310" s="15">
        <v>309</v>
      </c>
      <c r="B310" s="15">
        <f t="shared" ca="1" si="1"/>
        <v>73</v>
      </c>
      <c r="C310" s="17" t="str">
        <f ca="1">VLOOKUP(B310,tb_cliente!$A$5:$J$200,2,FALSE)</f>
        <v>Edivan da Silva e Silva</v>
      </c>
      <c r="D310" s="17" t="str">
        <f ca="1">VLOOKUP(B310,tb_cliente!$A$5:$J$200,3,FALSE)</f>
        <v>10533189709</v>
      </c>
      <c r="E310" s="17" t="str">
        <f ca="1">VLOOKUP(B310,tb_cliente!$A$5:$J$200,4,FALSE)</f>
        <v>Rua Itajubá</v>
      </c>
      <c r="F310" s="17">
        <f ca="1">VLOOKUP(B310,tb_cliente!$A$5:$J$200,5,FALSE)</f>
        <v>65</v>
      </c>
      <c r="G310" s="17" t="str">
        <f ca="1">VLOOKUP(B310,tb_cliente!$A$5:$J$200,6,FALSE)</f>
        <v>NULL</v>
      </c>
      <c r="H310" s="17" t="str">
        <f ca="1">VLOOKUP(B310,tb_cliente!$A$5:$J$200,7,FALSE)</f>
        <v>Nascentes Imperiais</v>
      </c>
      <c r="I310" s="17" t="str">
        <f ca="1">VLOOKUP(B310,tb_cliente!$A$5:$J$200,8,FALSE)</f>
        <v>Recife</v>
      </c>
      <c r="J310" s="17" t="str">
        <f ca="1">VLOOKUP(B310,tb_cliente!$A$5:$J$200,9,FALSE)</f>
        <v>PE</v>
      </c>
      <c r="K310" s="17" t="str">
        <f ca="1">VLOOKUP(B310,tb_cliente!$A$5:$J$200,10,FALSE)</f>
        <v>52031‑216</v>
      </c>
      <c r="L310" s="13" t="s">
        <v>856</v>
      </c>
      <c r="M310" s="28" t="s">
        <v>1004</v>
      </c>
      <c r="N310" s="25" t="s">
        <v>903</v>
      </c>
      <c r="O310" s="20">
        <v>319.60000000000002</v>
      </c>
    </row>
    <row r="311" spans="1:15" ht="45" x14ac:dyDescent="0.25">
      <c r="A311" s="15">
        <v>310</v>
      </c>
      <c r="B311" s="15">
        <f t="shared" ca="1" si="1"/>
        <v>144</v>
      </c>
      <c r="C311" s="17" t="str">
        <f ca="1">VLOOKUP(B311,tb_cliente!$A$5:$J$200,2,FALSE)</f>
        <v>Juliana Henrique Galdino</v>
      </c>
      <c r="D311" s="17" t="str">
        <f ca="1">VLOOKUP(B311,tb_cliente!$A$5:$J$200,3,FALSE)</f>
        <v>04471825702</v>
      </c>
      <c r="E311" s="17" t="str">
        <f ca="1">VLOOKUP(B311,tb_cliente!$A$5:$J$200,4,FALSE)</f>
        <v>Rua Regina Celia</v>
      </c>
      <c r="F311" s="17">
        <f ca="1">VLOOKUP(B311,tb_cliente!$A$5:$J$200,5,FALSE)</f>
        <v>37</v>
      </c>
      <c r="G311" s="17" t="str">
        <f ca="1">VLOOKUP(B311,tb_cliente!$A$5:$J$200,6,FALSE)</f>
        <v>L13 Q14 C2</v>
      </c>
      <c r="H311" s="17" t="str">
        <f ca="1">VLOOKUP(B311,tb_cliente!$A$5:$J$200,7,FALSE)</f>
        <v>Santo Antonio da Prata</v>
      </c>
      <c r="I311" s="17" t="str">
        <f ca="1">VLOOKUP(B311,tb_cliente!$A$5:$J$200,8,FALSE)</f>
        <v>Recife</v>
      </c>
      <c r="J311" s="17" t="str">
        <f ca="1">VLOOKUP(B311,tb_cliente!$A$5:$J$200,9,FALSE)</f>
        <v>PE</v>
      </c>
      <c r="K311" s="17" t="str">
        <f ca="1">VLOOKUP(B311,tb_cliente!$A$5:$J$200,10,FALSE)</f>
        <v>50810‑065</v>
      </c>
      <c r="L311" s="13" t="s">
        <v>856</v>
      </c>
      <c r="M311" s="28" t="s">
        <v>1001</v>
      </c>
      <c r="N311" s="25" t="s">
        <v>904</v>
      </c>
      <c r="O311" s="20">
        <v>85.3</v>
      </c>
    </row>
    <row r="312" spans="1:15" ht="30" x14ac:dyDescent="0.25">
      <c r="A312" s="15">
        <v>311</v>
      </c>
      <c r="B312" s="15">
        <f t="shared" ca="1" si="1"/>
        <v>166</v>
      </c>
      <c r="C312" s="17" t="str">
        <f ca="1">VLOOKUP(B312,tb_cliente!$A$5:$J$200,2,FALSE)</f>
        <v>Maclau Luiz dos Santos</v>
      </c>
      <c r="D312" s="17" t="str">
        <f ca="1">VLOOKUP(B312,tb_cliente!$A$5:$J$200,3,FALSE)</f>
        <v>05079557883</v>
      </c>
      <c r="E312" s="17" t="str">
        <f ca="1">VLOOKUP(B312,tb_cliente!$A$5:$J$200,4,FALSE)</f>
        <v xml:space="preserve">Rua Projetada Um </v>
      </c>
      <c r="F312" s="17">
        <f ca="1">VLOOKUP(B312,tb_cliente!$A$5:$J$200,5,FALSE)</f>
        <v>14</v>
      </c>
      <c r="G312" s="17" t="str">
        <f ca="1">VLOOKUP(B312,tb_cliente!$A$5:$J$200,6,FALSE)</f>
        <v>casa 02 A</v>
      </c>
      <c r="H312" s="17" t="str">
        <f ca="1">VLOOKUP(B312,tb_cliente!$A$5:$J$200,7,FALSE)</f>
        <v>Santa Terezinha</v>
      </c>
      <c r="I312" s="17" t="str">
        <f ca="1">VLOOKUP(B312,tb_cliente!$A$5:$J$200,8,FALSE)</f>
        <v>Recife</v>
      </c>
      <c r="J312" s="17" t="str">
        <f ca="1">VLOOKUP(B312,tb_cliente!$A$5:$J$200,9,FALSE)</f>
        <v>PE</v>
      </c>
      <c r="K312" s="17" t="str">
        <f ca="1">VLOOKUP(B312,tb_cliente!$A$5:$J$200,10,FALSE)</f>
        <v>50810‑065</v>
      </c>
      <c r="L312" s="13" t="s">
        <v>856</v>
      </c>
      <c r="M312" s="28" t="s">
        <v>997</v>
      </c>
      <c r="N312" s="25" t="s">
        <v>904</v>
      </c>
      <c r="O312" s="20">
        <v>35.6</v>
      </c>
    </row>
    <row r="313" spans="1:15" ht="45" x14ac:dyDescent="0.25">
      <c r="A313" s="15">
        <v>312</v>
      </c>
      <c r="B313" s="15">
        <f t="shared" ca="1" si="1"/>
        <v>163</v>
      </c>
      <c r="C313" s="17" t="str">
        <f ca="1">VLOOKUP(B313,tb_cliente!$A$5:$J$200,2,FALSE)</f>
        <v>Luiz Luis Silva Costa</v>
      </c>
      <c r="D313" s="17" t="str">
        <f ca="1">VLOOKUP(B313,tb_cliente!$A$5:$J$200,3,FALSE)</f>
        <v>05401864755</v>
      </c>
      <c r="E313" s="17" t="str">
        <f ca="1">VLOOKUP(B313,tb_cliente!$A$5:$J$200,4,FALSE)</f>
        <v>Rua Presidente Vargas</v>
      </c>
      <c r="F313" s="17" t="str">
        <f ca="1">VLOOKUP(B313,tb_cliente!$A$5:$J$200,5,FALSE)</f>
        <v>s/n</v>
      </c>
      <c r="G313" s="17" t="str">
        <f ca="1">VLOOKUP(B313,tb_cliente!$A$5:$J$200,6,FALSE)</f>
        <v>Lt 18</v>
      </c>
      <c r="H313" s="17" t="str">
        <f ca="1">VLOOKUP(B313,tb_cliente!$A$5:$J$200,7,FALSE)</f>
        <v>Santa Cruz da Serra</v>
      </c>
      <c r="I313" s="17" t="str">
        <f ca="1">VLOOKUP(B313,tb_cliente!$A$5:$J$200,8,FALSE)</f>
        <v>Recife</v>
      </c>
      <c r="J313" s="17" t="str">
        <f ca="1">VLOOKUP(B313,tb_cliente!$A$5:$J$200,9,FALSE)</f>
        <v>PE</v>
      </c>
      <c r="K313" s="17" t="str">
        <f ca="1">VLOOKUP(B313,tb_cliente!$A$5:$J$200,10,FALSE)</f>
        <v>50920‑825</v>
      </c>
      <c r="L313" s="13" t="s">
        <v>856</v>
      </c>
      <c r="M313" s="28" t="s">
        <v>1002</v>
      </c>
      <c r="N313" s="25" t="s">
        <v>904</v>
      </c>
      <c r="O313" s="20">
        <v>123.1</v>
      </c>
    </row>
    <row r="314" spans="1:15" ht="45" x14ac:dyDescent="0.25">
      <c r="A314" s="15">
        <v>313</v>
      </c>
      <c r="B314" s="15">
        <f t="shared" ca="1" si="1"/>
        <v>161</v>
      </c>
      <c r="C314" s="17" t="str">
        <f ca="1">VLOOKUP(B314,tb_cliente!$A$5:$J$200,2,FALSE)</f>
        <v>Luciano Lucas Fernandes</v>
      </c>
      <c r="D314" s="17" t="str">
        <f ca="1">VLOOKUP(B314,tb_cliente!$A$5:$J$200,3,FALSE)</f>
        <v>09487024769</v>
      </c>
      <c r="E314" s="17" t="str">
        <f ca="1">VLOOKUP(B314,tb_cliente!$A$5:$J$200,4,FALSE)</f>
        <v>Rua Lauro Sodre</v>
      </c>
      <c r="F314" s="17">
        <f ca="1">VLOOKUP(B314,tb_cliente!$A$5:$J$200,5,FALSE)</f>
        <v>1001</v>
      </c>
      <c r="G314" s="17" t="str">
        <f ca="1">VLOOKUP(B314,tb_cliente!$A$5:$J$200,6,FALSE)</f>
        <v>Parte A</v>
      </c>
      <c r="H314" s="17" t="str">
        <f ca="1">VLOOKUP(B314,tb_cliente!$A$5:$J$200,7,FALSE)</f>
        <v>Parque Fluminense</v>
      </c>
      <c r="I314" s="17" t="str">
        <f ca="1">VLOOKUP(B314,tb_cliente!$A$5:$J$200,8,FALSE)</f>
        <v>Recife</v>
      </c>
      <c r="J314" s="17" t="str">
        <f ca="1">VLOOKUP(B314,tb_cliente!$A$5:$J$200,9,FALSE)</f>
        <v>PE</v>
      </c>
      <c r="K314" s="17" t="str">
        <f ca="1">VLOOKUP(B314,tb_cliente!$A$5:$J$200,10,FALSE)</f>
        <v>52031‑216</v>
      </c>
      <c r="L314" s="13" t="s">
        <v>856</v>
      </c>
      <c r="M314" s="28" t="s">
        <v>1004</v>
      </c>
      <c r="N314" s="25" t="s">
        <v>904</v>
      </c>
      <c r="O314" s="20">
        <v>319.60000000000002</v>
      </c>
    </row>
    <row r="315" spans="1:15" ht="30" x14ac:dyDescent="0.25">
      <c r="A315" s="15">
        <v>314</v>
      </c>
      <c r="B315" s="15">
        <f t="shared" ca="1" si="1"/>
        <v>128</v>
      </c>
      <c r="C315" s="17" t="str">
        <f ca="1">VLOOKUP(B315,tb_cliente!$A$5:$J$200,2,FALSE)</f>
        <v>Jailson Fernando Alves de Souza</v>
      </c>
      <c r="D315" s="17" t="str">
        <f ca="1">VLOOKUP(B315,tb_cliente!$A$5:$J$200,3,FALSE)</f>
        <v>07146321566</v>
      </c>
      <c r="E315" s="17" t="str">
        <f ca="1">VLOOKUP(B315,tb_cliente!$A$5:$J$200,4,FALSE)</f>
        <v>Rua Ozanam</v>
      </c>
      <c r="F315" s="17">
        <f ca="1">VLOOKUP(B315,tb_cliente!$A$5:$J$200,5,FALSE)</f>
        <v>2</v>
      </c>
      <c r="G315" s="17" t="str">
        <f ca="1">VLOOKUP(B315,tb_cliente!$A$5:$J$200,6,FALSE)</f>
        <v>Lt 03 Qd 02</v>
      </c>
      <c r="H315" s="17" t="str">
        <f ca="1">VLOOKUP(B315,tb_cliente!$A$5:$J$200,7,FALSE)</f>
        <v>Pilar</v>
      </c>
      <c r="I315" s="17" t="str">
        <f ca="1">VLOOKUP(B315,tb_cliente!$A$5:$J$200,8,FALSE)</f>
        <v>Recife</v>
      </c>
      <c r="J315" s="17" t="str">
        <f ca="1">VLOOKUP(B315,tb_cliente!$A$5:$J$200,9,FALSE)</f>
        <v>PE</v>
      </c>
      <c r="K315" s="17" t="str">
        <f ca="1">VLOOKUP(B315,tb_cliente!$A$5:$J$200,10,FALSE)</f>
        <v>50920‑825</v>
      </c>
      <c r="L315" s="13" t="s">
        <v>856</v>
      </c>
      <c r="M315" s="28" t="s">
        <v>1000</v>
      </c>
      <c r="N315" s="25" t="s">
        <v>904</v>
      </c>
      <c r="O315" s="20">
        <v>73.400000000000006</v>
      </c>
    </row>
    <row r="316" spans="1:15" ht="45" x14ac:dyDescent="0.25">
      <c r="A316" s="15">
        <v>315</v>
      </c>
      <c r="B316" s="15">
        <f t="shared" ca="1" si="1"/>
        <v>78</v>
      </c>
      <c r="C316" s="17" t="str">
        <f ca="1">VLOOKUP(B316,tb_cliente!$A$5:$J$200,2,FALSE)</f>
        <v>Eduardo da Silva Silveira</v>
      </c>
      <c r="D316" s="17" t="str">
        <f ca="1">VLOOKUP(B316,tb_cliente!$A$5:$J$200,3,FALSE)</f>
        <v>08962104702</v>
      </c>
      <c r="E316" s="17" t="str">
        <f ca="1">VLOOKUP(B316,tb_cliente!$A$5:$J$200,4,FALSE)</f>
        <v>Rua Manuel Vicente Lisboa</v>
      </c>
      <c r="F316" s="17">
        <f ca="1">VLOOKUP(B316,tb_cliente!$A$5:$J$200,5,FALSE)</f>
        <v>21</v>
      </c>
      <c r="G316" s="17" t="str">
        <f ca="1">VLOOKUP(B316,tb_cliente!$A$5:$J$200,6,FALSE)</f>
        <v>Qd 68 casa 03</v>
      </c>
      <c r="H316" s="17" t="str">
        <f ca="1">VLOOKUP(B316,tb_cliente!$A$5:$J$200,7,FALSE)</f>
        <v>Parque Panorama</v>
      </c>
      <c r="I316" s="17" t="str">
        <f ca="1">VLOOKUP(B316,tb_cliente!$A$5:$J$200,8,FALSE)</f>
        <v>Recife</v>
      </c>
      <c r="J316" s="17" t="str">
        <f ca="1">VLOOKUP(B316,tb_cliente!$A$5:$J$200,9,FALSE)</f>
        <v>PE</v>
      </c>
      <c r="K316" s="17" t="str">
        <f ca="1">VLOOKUP(B316,tb_cliente!$A$5:$J$200,10,FALSE)</f>
        <v>52031‑216</v>
      </c>
      <c r="L316" s="13" t="s">
        <v>856</v>
      </c>
      <c r="M316" s="28" t="s">
        <v>1002</v>
      </c>
      <c r="N316" s="25" t="s">
        <v>904</v>
      </c>
      <c r="O316" s="20">
        <v>123.1</v>
      </c>
    </row>
    <row r="317" spans="1:15" ht="45" x14ac:dyDescent="0.25">
      <c r="A317" s="15">
        <v>316</v>
      </c>
      <c r="B317" s="15">
        <f t="shared" ca="1" si="1"/>
        <v>40</v>
      </c>
      <c r="C317" s="17" t="str">
        <f ca="1">VLOOKUP(B317,tb_cliente!$A$5:$J$200,2,FALSE)</f>
        <v>Carlos Carlos do Nascimento</v>
      </c>
      <c r="D317" s="17" t="str">
        <f ca="1">VLOOKUP(B317,tb_cliente!$A$5:$J$200,3,FALSE)</f>
        <v>05276549718</v>
      </c>
      <c r="E317" s="17" t="str">
        <f ca="1">VLOOKUP(B317,tb_cliente!$A$5:$J$200,4,FALSE)</f>
        <v>Rua Projetada</v>
      </c>
      <c r="F317" s="17">
        <f ca="1">VLOOKUP(B317,tb_cliente!$A$5:$J$200,5,FALSE)</f>
        <v>893</v>
      </c>
      <c r="G317" s="17" t="str">
        <f ca="1">VLOOKUP(B317,tb_cliente!$A$5:$J$200,6,FALSE)</f>
        <v>Casa</v>
      </c>
      <c r="H317" s="17" t="str">
        <f ca="1">VLOOKUP(B317,tb_cliente!$A$5:$J$200,7,FALSE)</f>
        <v>Santa Lucia</v>
      </c>
      <c r="I317" s="17" t="str">
        <f ca="1">VLOOKUP(B317,tb_cliente!$A$5:$J$200,8,FALSE)</f>
        <v>Recife</v>
      </c>
      <c r="J317" s="17" t="str">
        <f ca="1">VLOOKUP(B317,tb_cliente!$A$5:$J$200,9,FALSE)</f>
        <v>PE</v>
      </c>
      <c r="K317" s="17" t="str">
        <f ca="1">VLOOKUP(B317,tb_cliente!$A$5:$J$200,10,FALSE)</f>
        <v>50920‑825</v>
      </c>
      <c r="L317" s="13" t="s">
        <v>860</v>
      </c>
      <c r="M317" s="28" t="s">
        <v>1001</v>
      </c>
      <c r="N317" s="25" t="s">
        <v>904</v>
      </c>
      <c r="O317" s="20">
        <v>85.3</v>
      </c>
    </row>
    <row r="318" spans="1:15" ht="30" x14ac:dyDescent="0.25">
      <c r="A318" s="15">
        <v>317</v>
      </c>
      <c r="B318" s="15">
        <f t="shared" ca="1" si="1"/>
        <v>162</v>
      </c>
      <c r="C318" s="17" t="str">
        <f ca="1">VLOOKUP(B318,tb_cliente!$A$5:$J$200,2,FALSE)</f>
        <v>Luciene Lucas Lopes Bahia</v>
      </c>
      <c r="D318" s="17" t="str">
        <f ca="1">VLOOKUP(B318,tb_cliente!$A$5:$J$200,3,FALSE)</f>
        <v>04379197622</v>
      </c>
      <c r="E318" s="17" t="str">
        <f ca="1">VLOOKUP(B318,tb_cliente!$A$5:$J$200,4,FALSE)</f>
        <v>Rua Rio D´Ouro</v>
      </c>
      <c r="F318" s="17">
        <f ca="1">VLOOKUP(B318,tb_cliente!$A$5:$J$200,5,FALSE)</f>
        <v>215</v>
      </c>
      <c r="G318" s="17" t="str">
        <f ca="1">VLOOKUP(B318,tb_cliente!$A$5:$J$200,6,FALSE)</f>
        <v>Lt 19 Qd 10 Cs 04</v>
      </c>
      <c r="H318" s="17" t="str">
        <f ca="1">VLOOKUP(B318,tb_cliente!$A$5:$J$200,7,FALSE)</f>
        <v>São Bento</v>
      </c>
      <c r="I318" s="17" t="str">
        <f ca="1">VLOOKUP(B318,tb_cliente!$A$5:$J$200,8,FALSE)</f>
        <v>Recife</v>
      </c>
      <c r="J318" s="17" t="str">
        <f ca="1">VLOOKUP(B318,tb_cliente!$A$5:$J$200,9,FALSE)</f>
        <v>PE</v>
      </c>
      <c r="K318" s="17" t="str">
        <f ca="1">VLOOKUP(B318,tb_cliente!$A$5:$J$200,10,FALSE)</f>
        <v>50810‑065</v>
      </c>
      <c r="L318" s="13" t="s">
        <v>856</v>
      </c>
      <c r="M318" s="28" t="s">
        <v>997</v>
      </c>
      <c r="N318" s="25" t="s">
        <v>904</v>
      </c>
      <c r="O318" s="20">
        <v>35.6</v>
      </c>
    </row>
    <row r="319" spans="1:15" x14ac:dyDescent="0.25">
      <c r="A319" s="15">
        <v>318</v>
      </c>
      <c r="B319" s="15">
        <f t="shared" ca="1" si="1"/>
        <v>86</v>
      </c>
      <c r="C319" s="17" t="str">
        <f ca="1">VLOOKUP(B319,tb_cliente!$A$5:$J$200,2,FALSE)</f>
        <v>Erivaldo de Carvalho Luzia</v>
      </c>
      <c r="D319" s="17" t="str">
        <f ca="1">VLOOKUP(B319,tb_cliente!$A$5:$J$200,3,FALSE)</f>
        <v>09247783744</v>
      </c>
      <c r="E319" s="17" t="str">
        <f ca="1">VLOOKUP(B319,tb_cliente!$A$5:$J$200,4,FALSE)</f>
        <v>Rua Luzita Juliao Fernandes</v>
      </c>
      <c r="F319" s="17" t="str">
        <f ca="1">VLOOKUP(B319,tb_cliente!$A$5:$J$200,5,FALSE)</f>
        <v>s/n</v>
      </c>
      <c r="G319" s="17" t="str">
        <f ca="1">VLOOKUP(B319,tb_cliente!$A$5:$J$200,6,FALSE)</f>
        <v>Lt 20 Qd 6</v>
      </c>
      <c r="H319" s="17" t="str">
        <f ca="1">VLOOKUP(B319,tb_cliente!$A$5:$J$200,7,FALSE)</f>
        <v>Parque Lafaiete</v>
      </c>
      <c r="I319" s="17" t="str">
        <f ca="1">VLOOKUP(B319,tb_cliente!$A$5:$J$200,8,FALSE)</f>
        <v>Recife</v>
      </c>
      <c r="J319" s="17" t="str">
        <f ca="1">VLOOKUP(B319,tb_cliente!$A$5:$J$200,9,FALSE)</f>
        <v>PE</v>
      </c>
      <c r="K319" s="17" t="str">
        <f ca="1">VLOOKUP(B319,tb_cliente!$A$5:$J$200,10,FALSE)</f>
        <v>52031‑216</v>
      </c>
      <c r="L319" s="13" t="s">
        <v>856</v>
      </c>
      <c r="M319" s="28" t="s">
        <v>999</v>
      </c>
      <c r="N319" s="25" t="s">
        <v>905</v>
      </c>
      <c r="O319" s="20">
        <v>37.799999999999997</v>
      </c>
    </row>
    <row r="320" spans="1:15" ht="45" x14ac:dyDescent="0.25">
      <c r="A320" s="15">
        <v>319</v>
      </c>
      <c r="B320" s="15">
        <f t="shared" ca="1" si="1"/>
        <v>93</v>
      </c>
      <c r="C320" s="17" t="str">
        <f ca="1">VLOOKUP(B320,tb_cliente!$A$5:$J$200,2,FALSE)</f>
        <v>Everson de Jesus Duarte Pereira</v>
      </c>
      <c r="D320" s="17" t="str">
        <f ca="1">VLOOKUP(B320,tb_cliente!$A$5:$J$200,3,FALSE)</f>
        <v>11131272746</v>
      </c>
      <c r="E320" s="17" t="str">
        <f ca="1">VLOOKUP(B320,tb_cliente!$A$5:$J$200,4,FALSE)</f>
        <v>Rua Governador Mario Covas</v>
      </c>
      <c r="F320" s="17">
        <f ca="1">VLOOKUP(B320,tb_cliente!$A$5:$J$200,5,FALSE)</f>
        <v>18</v>
      </c>
      <c r="G320" s="17" t="str">
        <f ca="1">VLOOKUP(B320,tb_cliente!$A$5:$J$200,6,FALSE)</f>
        <v>A c/4</v>
      </c>
      <c r="H320" s="17" t="str">
        <f ca="1">VLOOKUP(B320,tb_cliente!$A$5:$J$200,7,FALSE)</f>
        <v>Jóquei Clube</v>
      </c>
      <c r="I320" s="17" t="str">
        <f ca="1">VLOOKUP(B320,tb_cliente!$A$5:$J$200,8,FALSE)</f>
        <v>Recife</v>
      </c>
      <c r="J320" s="17" t="str">
        <f ca="1">VLOOKUP(B320,tb_cliente!$A$5:$J$200,9,FALSE)</f>
        <v>PE</v>
      </c>
      <c r="K320" s="17" t="str">
        <f ca="1">VLOOKUP(B320,tb_cliente!$A$5:$J$200,10,FALSE)</f>
        <v>52031‑216</v>
      </c>
      <c r="L320" s="13" t="s">
        <v>856</v>
      </c>
      <c r="M320" s="28" t="s">
        <v>1004</v>
      </c>
      <c r="N320" s="25" t="s">
        <v>905</v>
      </c>
      <c r="O320" s="20">
        <v>319.60000000000002</v>
      </c>
    </row>
    <row r="321" spans="1:15" x14ac:dyDescent="0.25">
      <c r="A321" s="15">
        <v>320</v>
      </c>
      <c r="B321" s="15">
        <f t="shared" ca="1" si="1"/>
        <v>143</v>
      </c>
      <c r="C321" s="17" t="str">
        <f ca="1">VLOOKUP(B321,tb_cliente!$A$5:$J$200,2,FALSE)</f>
        <v>Josimar Henrique Alves Leite</v>
      </c>
      <c r="D321" s="17" t="str">
        <f ca="1">VLOOKUP(B321,tb_cliente!$A$5:$J$200,3,FALSE)</f>
        <v>09616937759</v>
      </c>
      <c r="E321" s="17" t="str">
        <f ca="1">VLOOKUP(B321,tb_cliente!$A$5:$J$200,4,FALSE)</f>
        <v>Rua Jupiter</v>
      </c>
      <c r="F321" s="17" t="str">
        <f ca="1">VLOOKUP(B321,tb_cliente!$A$5:$J$200,5,FALSE)</f>
        <v>s/n</v>
      </c>
      <c r="G321" s="17" t="str">
        <f ca="1">VLOOKUP(B321,tb_cliente!$A$5:$J$200,6,FALSE)</f>
        <v>Lt 10 Qd 162</v>
      </c>
      <c r="H321" s="17" t="str">
        <f ca="1">VLOOKUP(B321,tb_cliente!$A$5:$J$200,7,FALSE)</f>
        <v>Parque das Acacias</v>
      </c>
      <c r="I321" s="17" t="str">
        <f ca="1">VLOOKUP(B321,tb_cliente!$A$5:$J$200,8,FALSE)</f>
        <v>Recife</v>
      </c>
      <c r="J321" s="17" t="str">
        <f ca="1">VLOOKUP(B321,tb_cliente!$A$5:$J$200,9,FALSE)</f>
        <v>PE</v>
      </c>
      <c r="K321" s="17" t="str">
        <f ca="1">VLOOKUP(B321,tb_cliente!$A$5:$J$200,10,FALSE)</f>
        <v>52031‑216</v>
      </c>
      <c r="L321" s="13" t="s">
        <v>856</v>
      </c>
      <c r="M321" s="28" t="s">
        <v>999</v>
      </c>
      <c r="N321" s="25" t="s">
        <v>905</v>
      </c>
      <c r="O321" s="20">
        <v>37.799999999999997</v>
      </c>
    </row>
    <row r="322" spans="1:15" ht="45" x14ac:dyDescent="0.25">
      <c r="A322" s="15">
        <v>321</v>
      </c>
      <c r="B322" s="15">
        <f t="shared" ca="1" si="1"/>
        <v>133</v>
      </c>
      <c r="C322" s="17" t="str">
        <f ca="1">VLOOKUP(B322,tb_cliente!$A$5:$J$200,2,FALSE)</f>
        <v>Jeronimo Ferreira dos Santos Mota</v>
      </c>
      <c r="D322" s="17" t="str">
        <f ca="1">VLOOKUP(B322,tb_cliente!$A$5:$J$200,3,FALSE)</f>
        <v>10204807789</v>
      </c>
      <c r="E322" s="17" t="str">
        <f ca="1">VLOOKUP(B322,tb_cliente!$A$5:$J$200,4,FALSE)</f>
        <v>Rua Jequitiba</v>
      </c>
      <c r="F322" s="17" t="str">
        <f ca="1">VLOOKUP(B322,tb_cliente!$A$5:$J$200,5,FALSE)</f>
        <v>NULL</v>
      </c>
      <c r="G322" s="17" t="str">
        <f ca="1">VLOOKUP(B322,tb_cliente!$A$5:$J$200,6,FALSE)</f>
        <v>Lt 18 A Qd F</v>
      </c>
      <c r="H322" s="17" t="str">
        <f ca="1">VLOOKUP(B322,tb_cliente!$A$5:$J$200,7,FALSE)</f>
        <v>Novo Igarapé</v>
      </c>
      <c r="I322" s="17" t="str">
        <f ca="1">VLOOKUP(B322,tb_cliente!$A$5:$J$200,8,FALSE)</f>
        <v>Recife</v>
      </c>
      <c r="J322" s="17" t="str">
        <f ca="1">VLOOKUP(B322,tb_cliente!$A$5:$J$200,9,FALSE)</f>
        <v>PE</v>
      </c>
      <c r="K322" s="17" t="str">
        <f ca="1">VLOOKUP(B322,tb_cliente!$A$5:$J$200,10,FALSE)</f>
        <v>52031‑216</v>
      </c>
      <c r="L322" s="13" t="s">
        <v>856</v>
      </c>
      <c r="M322" s="28" t="s">
        <v>1002</v>
      </c>
      <c r="N322" s="25" t="s">
        <v>905</v>
      </c>
      <c r="O322" s="20">
        <v>123.1</v>
      </c>
    </row>
    <row r="323" spans="1:15" ht="30" x14ac:dyDescent="0.25">
      <c r="A323" s="15">
        <v>322</v>
      </c>
      <c r="B323" s="15">
        <f t="shared" ca="1" si="1"/>
        <v>6</v>
      </c>
      <c r="C323" s="17" t="str">
        <f ca="1">VLOOKUP(B323,tb_cliente!$A$5:$J$200,2,FALSE)</f>
        <v>Alessandra Alves dos Santos</v>
      </c>
      <c r="D323" s="17" t="str">
        <f ca="1">VLOOKUP(B323,tb_cliente!$A$5:$J$200,3,FALSE)</f>
        <v>09286372756</v>
      </c>
      <c r="E323" s="17" t="str">
        <f ca="1">VLOOKUP(B323,tb_cliente!$A$5:$J$200,4,FALSE)</f>
        <v>Rua Luiz Alves de Castro</v>
      </c>
      <c r="F323" s="17" t="str">
        <f ca="1">VLOOKUP(B323,tb_cliente!$A$5:$J$200,5,FALSE)</f>
        <v>s/n</v>
      </c>
      <c r="G323" s="17" t="str">
        <f ca="1">VLOOKUP(B323,tb_cliente!$A$5:$J$200,6,FALSE)</f>
        <v>Lt 9 Qd 5</v>
      </c>
      <c r="H323" s="17" t="str">
        <f ca="1">VLOOKUP(B323,tb_cliente!$A$5:$J$200,7,FALSE)</f>
        <v>Parque Ipiranga (Itrolandia)</v>
      </c>
      <c r="I323" s="17" t="str">
        <f ca="1">VLOOKUP(B323,tb_cliente!$A$5:$J$200,8,FALSE)</f>
        <v>Recife</v>
      </c>
      <c r="J323" s="17" t="str">
        <f ca="1">VLOOKUP(B323,tb_cliente!$A$5:$J$200,9,FALSE)</f>
        <v>PE</v>
      </c>
      <c r="K323" s="17" t="str">
        <f ca="1">VLOOKUP(B323,tb_cliente!$A$5:$J$200,10,FALSE)</f>
        <v>52031‑216</v>
      </c>
      <c r="L323" s="13" t="s">
        <v>856</v>
      </c>
      <c r="M323" s="28" t="s">
        <v>997</v>
      </c>
      <c r="N323" s="25" t="s">
        <v>905</v>
      </c>
      <c r="O323" s="20">
        <v>35.6</v>
      </c>
    </row>
    <row r="324" spans="1:15" ht="45" x14ac:dyDescent="0.25">
      <c r="A324" s="15">
        <v>323</v>
      </c>
      <c r="B324" s="15">
        <f t="shared" ca="1" si="1"/>
        <v>7</v>
      </c>
      <c r="C324" s="17" t="str">
        <f ca="1">VLOOKUP(B324,tb_cliente!$A$5:$J$200,2,FALSE)</f>
        <v>Alessandro Alves dos Santos</v>
      </c>
      <c r="D324" s="17" t="str">
        <f ca="1">VLOOKUP(B324,tb_cliente!$A$5:$J$200,3,FALSE)</f>
        <v>09607069741</v>
      </c>
      <c r="E324" s="17" t="str">
        <f ca="1">VLOOKUP(B324,tb_cliente!$A$5:$J$200,4,FALSE)</f>
        <v>Rua Jurua</v>
      </c>
      <c r="F324" s="17" t="str">
        <f ca="1">VLOOKUP(B324,tb_cliente!$A$5:$J$200,5,FALSE)</f>
        <v>s/n</v>
      </c>
      <c r="G324" s="17" t="str">
        <f ca="1">VLOOKUP(B324,tb_cliente!$A$5:$J$200,6,FALSE)</f>
        <v>Lt 01 Qd 35</v>
      </c>
      <c r="H324" s="17" t="str">
        <f ca="1">VLOOKUP(B324,tb_cliente!$A$5:$J$200,7,FALSE)</f>
        <v>Parque das Industrias</v>
      </c>
      <c r="I324" s="17" t="str">
        <f ca="1">VLOOKUP(B324,tb_cliente!$A$5:$J$200,8,FALSE)</f>
        <v>Recife</v>
      </c>
      <c r="J324" s="17" t="str">
        <f ca="1">VLOOKUP(B324,tb_cliente!$A$5:$J$200,9,FALSE)</f>
        <v>PE</v>
      </c>
      <c r="K324" s="17" t="str">
        <f ca="1">VLOOKUP(B324,tb_cliente!$A$5:$J$200,10,FALSE)</f>
        <v>52031‑216</v>
      </c>
      <c r="L324" s="13" t="s">
        <v>856</v>
      </c>
      <c r="M324" s="28" t="s">
        <v>1004</v>
      </c>
      <c r="N324" s="25" t="s">
        <v>906</v>
      </c>
      <c r="O324" s="20">
        <v>319.60000000000002</v>
      </c>
    </row>
    <row r="325" spans="1:15" ht="30" x14ac:dyDescent="0.25">
      <c r="A325" s="15">
        <v>324</v>
      </c>
      <c r="B325" s="15">
        <f t="shared" ca="1" si="1"/>
        <v>163</v>
      </c>
      <c r="C325" s="17" t="str">
        <f ca="1">VLOOKUP(B325,tb_cliente!$A$5:$J$200,2,FALSE)</f>
        <v>Luiz Luis Silva Costa</v>
      </c>
      <c r="D325" s="17" t="str">
        <f ca="1">VLOOKUP(B325,tb_cliente!$A$5:$J$200,3,FALSE)</f>
        <v>05401864755</v>
      </c>
      <c r="E325" s="17" t="str">
        <f ca="1">VLOOKUP(B325,tb_cliente!$A$5:$J$200,4,FALSE)</f>
        <v>Rua Presidente Vargas</v>
      </c>
      <c r="F325" s="17" t="str">
        <f ca="1">VLOOKUP(B325,tb_cliente!$A$5:$J$200,5,FALSE)</f>
        <v>s/n</v>
      </c>
      <c r="G325" s="17" t="str">
        <f ca="1">VLOOKUP(B325,tb_cliente!$A$5:$J$200,6,FALSE)</f>
        <v>Lt 18</v>
      </c>
      <c r="H325" s="17" t="str">
        <f ca="1">VLOOKUP(B325,tb_cliente!$A$5:$J$200,7,FALSE)</f>
        <v>Santa Cruz da Serra</v>
      </c>
      <c r="I325" s="17" t="str">
        <f ca="1">VLOOKUP(B325,tb_cliente!$A$5:$J$200,8,FALSE)</f>
        <v>Recife</v>
      </c>
      <c r="J325" s="17" t="str">
        <f ca="1">VLOOKUP(B325,tb_cliente!$A$5:$J$200,9,FALSE)</f>
        <v>PE</v>
      </c>
      <c r="K325" s="17" t="str">
        <f ca="1">VLOOKUP(B325,tb_cliente!$A$5:$J$200,10,FALSE)</f>
        <v>50920‑825</v>
      </c>
      <c r="L325" s="13" t="s">
        <v>856</v>
      </c>
      <c r="M325" s="28" t="s">
        <v>1000</v>
      </c>
      <c r="N325" s="25" t="s">
        <v>906</v>
      </c>
      <c r="O325" s="20">
        <v>73.400000000000006</v>
      </c>
    </row>
    <row r="326" spans="1:15" ht="30" x14ac:dyDescent="0.25">
      <c r="A326" s="15">
        <v>325</v>
      </c>
      <c r="B326" s="15">
        <f t="shared" ca="1" si="1"/>
        <v>172</v>
      </c>
      <c r="C326" s="17" t="str">
        <f ca="1">VLOOKUP(B326,tb_cliente!$A$5:$J$200,2,FALSE)</f>
        <v>Michelle Nascimento de Lima</v>
      </c>
      <c r="D326" s="17" t="str">
        <f ca="1">VLOOKUP(B326,tb_cliente!$A$5:$J$200,3,FALSE)</f>
        <v>06621642675</v>
      </c>
      <c r="E326" s="17" t="str">
        <f ca="1">VLOOKUP(B326,tb_cliente!$A$5:$J$200,4,FALSE)</f>
        <v>Rua Paramaribo</v>
      </c>
      <c r="F326" s="17" t="str">
        <f ca="1">VLOOKUP(B326,tb_cliente!$A$5:$J$200,5,FALSE)</f>
        <v>s/n</v>
      </c>
      <c r="G326" s="17" t="str">
        <f ca="1">VLOOKUP(B326,tb_cliente!$A$5:$J$200,6,FALSE)</f>
        <v>Lt 07 Qd 01</v>
      </c>
      <c r="H326" s="17" t="str">
        <f ca="1">VLOOKUP(B326,tb_cliente!$A$5:$J$200,7,FALSE)</f>
        <v>Presidente Kennedy</v>
      </c>
      <c r="I326" s="17" t="str">
        <f ca="1">VLOOKUP(B326,tb_cliente!$A$5:$J$200,8,FALSE)</f>
        <v>Recife</v>
      </c>
      <c r="J326" s="17" t="str">
        <f ca="1">VLOOKUP(B326,tb_cliente!$A$5:$J$200,9,FALSE)</f>
        <v>PE</v>
      </c>
      <c r="K326" s="17" t="str">
        <f ca="1">VLOOKUP(B326,tb_cliente!$A$5:$J$200,10,FALSE)</f>
        <v>50920‑825</v>
      </c>
      <c r="L326" s="13" t="s">
        <v>856</v>
      </c>
      <c r="M326" s="28" t="s">
        <v>1000</v>
      </c>
      <c r="N326" s="25" t="s">
        <v>906</v>
      </c>
      <c r="O326" s="20">
        <v>73.400000000000006</v>
      </c>
    </row>
    <row r="327" spans="1:15" ht="30" x14ac:dyDescent="0.25">
      <c r="A327" s="15">
        <v>326</v>
      </c>
      <c r="B327" s="15">
        <f t="shared" ref="B327:B390" ca="1" si="2">RANDBETWEEN(1,196)</f>
        <v>116</v>
      </c>
      <c r="C327" s="17" t="str">
        <f ca="1">VLOOKUP(B327,tb_cliente!$A$5:$J$200,2,FALSE)</f>
        <v>Francisco Dias da Costa</v>
      </c>
      <c r="D327" s="17" t="str">
        <f ca="1">VLOOKUP(B327,tb_cliente!$A$5:$J$200,3,FALSE)</f>
        <v>05314158766</v>
      </c>
      <c r="E327" s="17" t="str">
        <f ca="1">VLOOKUP(B327,tb_cliente!$A$5:$J$200,4,FALSE)</f>
        <v xml:space="preserve">Rua Profeta Jeremias </v>
      </c>
      <c r="F327" s="17" t="str">
        <f ca="1">VLOOKUP(B327,tb_cliente!$A$5:$J$200,5,FALSE)</f>
        <v>s/n</v>
      </c>
      <c r="G327" s="17" t="str">
        <f ca="1">VLOOKUP(B327,tb_cliente!$A$5:$J$200,6,FALSE)</f>
        <v>Lt 63 Qd 63</v>
      </c>
      <c r="H327" s="17" t="str">
        <f ca="1">VLOOKUP(B327,tb_cliente!$A$5:$J$200,7,FALSE)</f>
        <v>Santa Ines</v>
      </c>
      <c r="I327" s="17" t="str">
        <f ca="1">VLOOKUP(B327,tb_cliente!$A$5:$J$200,8,FALSE)</f>
        <v>Recife</v>
      </c>
      <c r="J327" s="17" t="str">
        <f ca="1">VLOOKUP(B327,tb_cliente!$A$5:$J$200,9,FALSE)</f>
        <v>PE</v>
      </c>
      <c r="K327" s="17" t="str">
        <f ca="1">VLOOKUP(B327,tb_cliente!$A$5:$J$200,10,FALSE)</f>
        <v>50920‑825</v>
      </c>
      <c r="L327" s="13" t="s">
        <v>856</v>
      </c>
      <c r="M327" s="28" t="s">
        <v>997</v>
      </c>
      <c r="N327" s="25" t="s">
        <v>906</v>
      </c>
      <c r="O327" s="20">
        <v>35.6</v>
      </c>
    </row>
    <row r="328" spans="1:15" x14ac:dyDescent="0.25">
      <c r="A328" s="15">
        <v>327</v>
      </c>
      <c r="B328" s="15">
        <f t="shared" ca="1" si="2"/>
        <v>184</v>
      </c>
      <c r="C328" s="17" t="str">
        <f ca="1">VLOOKUP(B328,tb_cliente!$A$5:$J$200,2,FALSE)</f>
        <v>Sergio Santos de Oliveira Costa</v>
      </c>
      <c r="D328" s="17" t="str">
        <f ca="1">VLOOKUP(B328,tb_cliente!$A$5:$J$200,3,FALSE)</f>
        <v>08405662702</v>
      </c>
      <c r="E328" s="17" t="str">
        <f ca="1">VLOOKUP(B328,tb_cliente!$A$5:$J$200,4,FALSE)</f>
        <v>Rua Mario Ponde</v>
      </c>
      <c r="F328" s="17" t="str">
        <f ca="1">VLOOKUP(B328,tb_cliente!$A$5:$J$200,5,FALSE)</f>
        <v>s/n</v>
      </c>
      <c r="G328" s="17" t="str">
        <f ca="1">VLOOKUP(B328,tb_cliente!$A$5:$J$200,6,FALSE)</f>
        <v>Lt 29 Qd A</v>
      </c>
      <c r="H328" s="17" t="str">
        <f ca="1">VLOOKUP(B328,tb_cliente!$A$5:$J$200,7,FALSE)</f>
        <v>Petrolandia</v>
      </c>
      <c r="I328" s="17" t="str">
        <f ca="1">VLOOKUP(B328,tb_cliente!$A$5:$J$200,8,FALSE)</f>
        <v>Recife</v>
      </c>
      <c r="J328" s="17" t="str">
        <f ca="1">VLOOKUP(B328,tb_cliente!$A$5:$J$200,9,FALSE)</f>
        <v>PE</v>
      </c>
      <c r="K328" s="17" t="str">
        <f ca="1">VLOOKUP(B328,tb_cliente!$A$5:$J$200,10,FALSE)</f>
        <v>52031‑216</v>
      </c>
      <c r="L328" s="13" t="s">
        <v>856</v>
      </c>
      <c r="M328" s="28" t="s">
        <v>1005</v>
      </c>
      <c r="N328" s="25" t="s">
        <v>906</v>
      </c>
      <c r="O328" s="20">
        <v>8.9</v>
      </c>
    </row>
    <row r="329" spans="1:15" ht="30" x14ac:dyDescent="0.25">
      <c r="A329" s="15">
        <v>328</v>
      </c>
      <c r="B329" s="15">
        <f t="shared" ca="1" si="2"/>
        <v>95</v>
      </c>
      <c r="C329" s="17" t="str">
        <f ca="1">VLOOKUP(B329,tb_cliente!$A$5:$J$200,2,FALSE)</f>
        <v>Ezequias de Jesus Santos</v>
      </c>
      <c r="D329" s="17" t="str">
        <f ca="1">VLOOKUP(B329,tb_cliente!$A$5:$J$200,3,FALSE)</f>
        <v>07566516723</v>
      </c>
      <c r="E329" s="17" t="str">
        <f ca="1">VLOOKUP(B329,tb_cliente!$A$5:$J$200,4,FALSE)</f>
        <v>Rua Nogueira da Cruz</v>
      </c>
      <c r="F329" s="17">
        <f ca="1">VLOOKUP(B329,tb_cliente!$A$5:$J$200,5,FALSE)</f>
        <v>50</v>
      </c>
      <c r="G329" s="17" t="str">
        <f ca="1">VLOOKUP(B329,tb_cliente!$A$5:$J$200,6,FALSE)</f>
        <v>Fundos</v>
      </c>
      <c r="H329" s="17" t="str">
        <f ca="1">VLOOKUP(B329,tb_cliente!$A$5:$J$200,7,FALSE)</f>
        <v>Pilar</v>
      </c>
      <c r="I329" s="17" t="str">
        <f ca="1">VLOOKUP(B329,tb_cliente!$A$5:$J$200,8,FALSE)</f>
        <v>Recife</v>
      </c>
      <c r="J329" s="17" t="str">
        <f ca="1">VLOOKUP(B329,tb_cliente!$A$5:$J$200,9,FALSE)</f>
        <v>PE</v>
      </c>
      <c r="K329" s="17" t="str">
        <f ca="1">VLOOKUP(B329,tb_cliente!$A$5:$J$200,10,FALSE)</f>
        <v>50920‑825</v>
      </c>
      <c r="L329" s="13" t="s">
        <v>856</v>
      </c>
      <c r="M329" s="28" t="s">
        <v>997</v>
      </c>
      <c r="N329" s="25" t="s">
        <v>906</v>
      </c>
      <c r="O329" s="20">
        <v>35.6</v>
      </c>
    </row>
    <row r="330" spans="1:15" ht="30" x14ac:dyDescent="0.25">
      <c r="A330" s="15">
        <v>329</v>
      </c>
      <c r="B330" s="15">
        <f t="shared" ca="1" si="2"/>
        <v>52</v>
      </c>
      <c r="C330" s="17" t="str">
        <f ca="1">VLOOKUP(B330,tb_cliente!$A$5:$J$200,2,FALSE)</f>
        <v>Daniel Corrêa Santos</v>
      </c>
      <c r="D330" s="17" t="str">
        <f ca="1">VLOOKUP(B330,tb_cliente!$A$5:$J$200,3,FALSE)</f>
        <v>07811711780</v>
      </c>
      <c r="E330" s="17" t="str">
        <f ca="1">VLOOKUP(B330,tb_cliente!$A$5:$J$200,4,FALSE)</f>
        <v>Rua Nabuco de Araujo</v>
      </c>
      <c r="F330" s="17" t="str">
        <f ca="1">VLOOKUP(B330,tb_cliente!$A$5:$J$200,5,FALSE)</f>
        <v>s/n</v>
      </c>
      <c r="G330" s="17" t="str">
        <f ca="1">VLOOKUP(B330,tb_cliente!$A$5:$J$200,6,FALSE)</f>
        <v>Lt 23 Qd P</v>
      </c>
      <c r="H330" s="17" t="str">
        <f ca="1">VLOOKUP(B330,tb_cliente!$A$5:$J$200,7,FALSE)</f>
        <v>Pilar</v>
      </c>
      <c r="I330" s="17" t="str">
        <f ca="1">VLOOKUP(B330,tb_cliente!$A$5:$J$200,8,FALSE)</f>
        <v>Recife</v>
      </c>
      <c r="J330" s="17" t="str">
        <f ca="1">VLOOKUP(B330,tb_cliente!$A$5:$J$200,9,FALSE)</f>
        <v>PE</v>
      </c>
      <c r="K330" s="17" t="str">
        <f ca="1">VLOOKUP(B330,tb_cliente!$A$5:$J$200,10,FALSE)</f>
        <v>52031‑216</v>
      </c>
      <c r="L330" s="13" t="s">
        <v>856</v>
      </c>
      <c r="M330" s="28" t="s">
        <v>1000</v>
      </c>
      <c r="N330" s="25" t="s">
        <v>906</v>
      </c>
      <c r="O330" s="20">
        <v>73.400000000000006</v>
      </c>
    </row>
    <row r="331" spans="1:15" ht="30" x14ac:dyDescent="0.25">
      <c r="A331" s="15">
        <v>330</v>
      </c>
      <c r="B331" s="15">
        <f t="shared" ca="1" si="2"/>
        <v>22</v>
      </c>
      <c r="C331" s="17" t="str">
        <f ca="1">VLOOKUP(B331,tb_cliente!$A$5:$J$200,2,FALSE)</f>
        <v>Anderson Area da Silva</v>
      </c>
      <c r="D331" s="17" t="str">
        <f ca="1">VLOOKUP(B331,tb_cliente!$A$5:$J$200,3,FALSE)</f>
        <v>08531467627</v>
      </c>
      <c r="E331" s="17" t="str">
        <f ca="1">VLOOKUP(B331,tb_cliente!$A$5:$J$200,4,FALSE)</f>
        <v xml:space="preserve">Rua Maria Trindade </v>
      </c>
      <c r="F331" s="17">
        <f ca="1">VLOOKUP(B331,tb_cliente!$A$5:$J$200,5,FALSE)</f>
        <v>247</v>
      </c>
      <c r="G331" s="17" t="str">
        <f ca="1">VLOOKUP(B331,tb_cliente!$A$5:$J$200,6,FALSE)</f>
        <v>NULL</v>
      </c>
      <c r="H331" s="17" t="str">
        <f ca="1">VLOOKUP(B331,tb_cliente!$A$5:$J$200,7,FALSE)</f>
        <v>Pauliceia</v>
      </c>
      <c r="I331" s="17" t="str">
        <f ca="1">VLOOKUP(B331,tb_cliente!$A$5:$J$200,8,FALSE)</f>
        <v>Recife</v>
      </c>
      <c r="J331" s="17" t="str">
        <f ca="1">VLOOKUP(B331,tb_cliente!$A$5:$J$200,9,FALSE)</f>
        <v>PE</v>
      </c>
      <c r="K331" s="17" t="str">
        <f ca="1">VLOOKUP(B331,tb_cliente!$A$5:$J$200,10,FALSE)</f>
        <v>52031‑216</v>
      </c>
      <c r="L331" s="13" t="s">
        <v>856</v>
      </c>
      <c r="M331" s="28" t="s">
        <v>997</v>
      </c>
      <c r="N331" s="25" t="s">
        <v>907</v>
      </c>
      <c r="O331" s="20">
        <v>35.6</v>
      </c>
    </row>
    <row r="332" spans="1:15" x14ac:dyDescent="0.25">
      <c r="A332" s="15">
        <v>331</v>
      </c>
      <c r="B332" s="15">
        <f t="shared" ca="1" si="2"/>
        <v>61</v>
      </c>
      <c r="C332" s="17" t="str">
        <f ca="1">VLOOKUP(B332,tb_cliente!$A$5:$J$200,2,FALSE)</f>
        <v>Demetrius da Conceição Soares</v>
      </c>
      <c r="D332" s="17" t="str">
        <f ca="1">VLOOKUP(B332,tb_cliente!$A$5:$J$200,3,FALSE)</f>
        <v>09245042786</v>
      </c>
      <c r="E332" s="17" t="str">
        <f ca="1">VLOOKUP(B332,tb_cliente!$A$5:$J$200,4,FALSE)</f>
        <v>Rua Luziana</v>
      </c>
      <c r="F332" s="17">
        <f ca="1">VLOOKUP(B332,tb_cliente!$A$5:$J$200,5,FALSE)</f>
        <v>117</v>
      </c>
      <c r="G332" s="17" t="str">
        <f ca="1">VLOOKUP(B332,tb_cliente!$A$5:$J$200,6,FALSE)</f>
        <v>NULL</v>
      </c>
      <c r="H332" s="17" t="str">
        <f ca="1">VLOOKUP(B332,tb_cliente!$A$5:$J$200,7,FALSE)</f>
        <v>Parque Lafaiete</v>
      </c>
      <c r="I332" s="17" t="str">
        <f ca="1">VLOOKUP(B332,tb_cliente!$A$5:$J$200,8,FALSE)</f>
        <v>Recife</v>
      </c>
      <c r="J332" s="17" t="str">
        <f ca="1">VLOOKUP(B332,tb_cliente!$A$5:$J$200,9,FALSE)</f>
        <v>PE</v>
      </c>
      <c r="K332" s="17" t="str">
        <f ca="1">VLOOKUP(B332,tb_cliente!$A$5:$J$200,10,FALSE)</f>
        <v>52031‑216</v>
      </c>
      <c r="L332" s="13" t="s">
        <v>856</v>
      </c>
      <c r="M332" s="28" t="s">
        <v>999</v>
      </c>
      <c r="N332" s="25" t="s">
        <v>907</v>
      </c>
      <c r="O332" s="20">
        <v>37.799999999999997</v>
      </c>
    </row>
    <row r="333" spans="1:15" ht="30" x14ac:dyDescent="0.25">
      <c r="A333" s="15">
        <v>332</v>
      </c>
      <c r="B333" s="15">
        <f t="shared" ca="1" si="2"/>
        <v>92</v>
      </c>
      <c r="C333" s="17" t="str">
        <f ca="1">VLOOKUP(B333,tb_cliente!$A$5:$J$200,2,FALSE)</f>
        <v>Everaldo de Jesus da Cruz</v>
      </c>
      <c r="D333" s="17" t="str">
        <f ca="1">VLOOKUP(B333,tb_cliente!$A$5:$J$200,3,FALSE)</f>
        <v>05634064700</v>
      </c>
      <c r="E333" s="17" t="str">
        <f ca="1">VLOOKUP(B333,tb_cliente!$A$5:$J$200,4,FALSE)</f>
        <v xml:space="preserve">Rua Porto Novo </v>
      </c>
      <c r="F333" s="17">
        <f ca="1">VLOOKUP(B333,tb_cliente!$A$5:$J$200,5,FALSE)</f>
        <v>230</v>
      </c>
      <c r="G333" s="17" t="str">
        <f ca="1">VLOOKUP(B333,tb_cliente!$A$5:$J$200,6,FALSE)</f>
        <v>A</v>
      </c>
      <c r="H333" s="17" t="str">
        <f ca="1">VLOOKUP(B333,tb_cliente!$A$5:$J$200,7,FALSE)</f>
        <v>Santa Cruz</v>
      </c>
      <c r="I333" s="17" t="str">
        <f ca="1">VLOOKUP(B333,tb_cliente!$A$5:$J$200,8,FALSE)</f>
        <v>Recife</v>
      </c>
      <c r="J333" s="17" t="str">
        <f ca="1">VLOOKUP(B333,tb_cliente!$A$5:$J$200,9,FALSE)</f>
        <v>PE</v>
      </c>
      <c r="K333" s="17" t="str">
        <f ca="1">VLOOKUP(B333,tb_cliente!$A$5:$J$200,10,FALSE)</f>
        <v>50920‑825</v>
      </c>
      <c r="L333" s="13" t="s">
        <v>856</v>
      </c>
      <c r="M333" s="28" t="s">
        <v>997</v>
      </c>
      <c r="N333" s="25" t="s">
        <v>907</v>
      </c>
      <c r="O333" s="20">
        <v>35.6</v>
      </c>
    </row>
    <row r="334" spans="1:15" ht="45" x14ac:dyDescent="0.25">
      <c r="A334" s="15">
        <v>333</v>
      </c>
      <c r="B334" s="15">
        <f t="shared" ca="1" si="2"/>
        <v>18</v>
      </c>
      <c r="C334" s="17" t="str">
        <f ca="1">VLOOKUP(B334,tb_cliente!$A$5:$J$200,2,FALSE)</f>
        <v>Amanda Aparecido dos Santos</v>
      </c>
      <c r="D334" s="17" t="str">
        <f ca="1">VLOOKUP(B334,tb_cliente!$A$5:$J$200,3,FALSE)</f>
        <v>10508706735</v>
      </c>
      <c r="E334" s="17" t="str">
        <f ca="1">VLOOKUP(B334,tb_cliente!$A$5:$J$200,4,FALSE)</f>
        <v>Rua Italo Bernardes</v>
      </c>
      <c r="F334" s="17">
        <f ca="1">VLOOKUP(B334,tb_cliente!$A$5:$J$200,5,FALSE)</f>
        <v>15</v>
      </c>
      <c r="G334" s="17" t="str">
        <f ca="1">VLOOKUP(B334,tb_cliente!$A$5:$J$200,6,FALSE)</f>
        <v>casa 02</v>
      </c>
      <c r="H334" s="17" t="str">
        <f ca="1">VLOOKUP(B334,tb_cliente!$A$5:$J$200,7,FALSE)</f>
        <v xml:space="preserve">Nossa Senhora </v>
      </c>
      <c r="I334" s="17" t="str">
        <f ca="1">VLOOKUP(B334,tb_cliente!$A$5:$J$200,8,FALSE)</f>
        <v>Recife</v>
      </c>
      <c r="J334" s="17" t="str">
        <f ca="1">VLOOKUP(B334,tb_cliente!$A$5:$J$200,9,FALSE)</f>
        <v>PE</v>
      </c>
      <c r="K334" s="17" t="str">
        <f ca="1">VLOOKUP(B334,tb_cliente!$A$5:$J$200,10,FALSE)</f>
        <v>52031‑216</v>
      </c>
      <c r="L334" s="13" t="s">
        <v>856</v>
      </c>
      <c r="M334" s="28" t="s">
        <v>1003</v>
      </c>
      <c r="N334" s="25" t="s">
        <v>907</v>
      </c>
      <c r="O334" s="20">
        <v>196.5</v>
      </c>
    </row>
    <row r="335" spans="1:15" ht="45" x14ac:dyDescent="0.25">
      <c r="A335" s="15">
        <v>334</v>
      </c>
      <c r="B335" s="15">
        <f t="shared" ca="1" si="2"/>
        <v>178</v>
      </c>
      <c r="C335" s="17" t="str">
        <f ca="1">VLOOKUP(B335,tb_cliente!$A$5:$J$200,2,FALSE)</f>
        <v>Rogerio Rodrigues de Oliveira Silva</v>
      </c>
      <c r="D335" s="17" t="str">
        <f ca="1">VLOOKUP(B335,tb_cliente!$A$5:$J$200,3,FALSE)</f>
        <v>06252389674</v>
      </c>
      <c r="E335" s="17" t="str">
        <f ca="1">VLOOKUP(B335,tb_cliente!$A$5:$J$200,4,FALSE)</f>
        <v>Rua Pau Brasil</v>
      </c>
      <c r="F335" s="17">
        <f ca="1">VLOOKUP(B335,tb_cliente!$A$5:$J$200,5,FALSE)</f>
        <v>13</v>
      </c>
      <c r="G335" s="17" t="str">
        <f ca="1">VLOOKUP(B335,tb_cliente!$A$5:$J$200,6,FALSE)</f>
        <v>casa</v>
      </c>
      <c r="H335" s="17" t="str">
        <f ca="1">VLOOKUP(B335,tb_cliente!$A$5:$J$200,7,FALSE)</f>
        <v>Primavera</v>
      </c>
      <c r="I335" s="17" t="str">
        <f ca="1">VLOOKUP(B335,tb_cliente!$A$5:$J$200,8,FALSE)</f>
        <v>Recife</v>
      </c>
      <c r="J335" s="17" t="str">
        <f ca="1">VLOOKUP(B335,tb_cliente!$A$5:$J$200,9,FALSE)</f>
        <v>PE</v>
      </c>
      <c r="K335" s="17" t="str">
        <f ca="1">VLOOKUP(B335,tb_cliente!$A$5:$J$200,10,FALSE)</f>
        <v>50920‑825</v>
      </c>
      <c r="L335" s="13" t="s">
        <v>856</v>
      </c>
      <c r="M335" s="28" t="s">
        <v>1001</v>
      </c>
      <c r="N335" s="25" t="s">
        <v>907</v>
      </c>
      <c r="O335" s="20">
        <v>85.3</v>
      </c>
    </row>
    <row r="336" spans="1:15" ht="45" x14ac:dyDescent="0.25">
      <c r="A336" s="15">
        <v>335</v>
      </c>
      <c r="B336" s="15">
        <f t="shared" ca="1" si="2"/>
        <v>107</v>
      </c>
      <c r="C336" s="17" t="str">
        <f ca="1">VLOOKUP(B336,tb_cliente!$A$5:$J$200,2,FALSE)</f>
        <v>Felipe de Paulo de Souza Lima</v>
      </c>
      <c r="D336" s="17" t="str">
        <f ca="1">VLOOKUP(B336,tb_cliente!$A$5:$J$200,3,FALSE)</f>
        <v>10255984750</v>
      </c>
      <c r="E336" s="17" t="str">
        <f ca="1">VLOOKUP(B336,tb_cliente!$A$5:$J$200,4,FALSE)</f>
        <v>Rua Japeri</v>
      </c>
      <c r="F336" s="17">
        <f ca="1">VLOOKUP(B336,tb_cliente!$A$5:$J$200,5,FALSE)</f>
        <v>862</v>
      </c>
      <c r="G336" s="17" t="str">
        <f ca="1">VLOOKUP(B336,tb_cliente!$A$5:$J$200,6,FALSE)</f>
        <v>fundos</v>
      </c>
      <c r="H336" s="17" t="str">
        <f ca="1">VLOOKUP(B336,tb_cliente!$A$5:$J$200,7,FALSE)</f>
        <v>Novo Eldorado</v>
      </c>
      <c r="I336" s="17" t="str">
        <f ca="1">VLOOKUP(B336,tb_cliente!$A$5:$J$200,8,FALSE)</f>
        <v>Recife</v>
      </c>
      <c r="J336" s="17" t="str">
        <f ca="1">VLOOKUP(B336,tb_cliente!$A$5:$J$200,9,FALSE)</f>
        <v>PE</v>
      </c>
      <c r="K336" s="17" t="str">
        <f ca="1">VLOOKUP(B336,tb_cliente!$A$5:$J$200,10,FALSE)</f>
        <v>52031‑216</v>
      </c>
      <c r="L336" s="13" t="s">
        <v>856</v>
      </c>
      <c r="M336" s="28" t="s">
        <v>1002</v>
      </c>
      <c r="N336" s="25" t="s">
        <v>908</v>
      </c>
      <c r="O336" s="20">
        <v>123.1</v>
      </c>
    </row>
    <row r="337" spans="1:15" x14ac:dyDescent="0.25">
      <c r="A337" s="15">
        <v>336</v>
      </c>
      <c r="B337" s="15">
        <f t="shared" ca="1" si="2"/>
        <v>134</v>
      </c>
      <c r="C337" s="17" t="str">
        <f ca="1">VLOOKUP(B337,tb_cliente!$A$5:$J$200,2,FALSE)</f>
        <v>Jessica Ferreira dos Santos</v>
      </c>
      <c r="D337" s="17" t="str">
        <f ca="1">VLOOKUP(B337,tb_cliente!$A$5:$J$200,3,FALSE)</f>
        <v>08695429703</v>
      </c>
      <c r="E337" s="17" t="str">
        <f ca="1">VLOOKUP(B337,tb_cliente!$A$5:$J$200,4,FALSE)</f>
        <v xml:space="preserve">Rua Margarida Bueno </v>
      </c>
      <c r="F337" s="17" t="str">
        <f ca="1">VLOOKUP(B337,tb_cliente!$A$5:$J$200,5,FALSE)</f>
        <v>s/n</v>
      </c>
      <c r="G337" s="17" t="str">
        <f ca="1">VLOOKUP(B337,tb_cliente!$A$5:$J$200,6,FALSE)</f>
        <v>Lt 4 Qd 200</v>
      </c>
      <c r="H337" s="17" t="str">
        <f ca="1">VLOOKUP(B337,tb_cliente!$A$5:$J$200,7,FALSE)</f>
        <v>Parque Tiete</v>
      </c>
      <c r="I337" s="17" t="str">
        <f ca="1">VLOOKUP(B337,tb_cliente!$A$5:$J$200,8,FALSE)</f>
        <v>Recife</v>
      </c>
      <c r="J337" s="17" t="str">
        <f ca="1">VLOOKUP(B337,tb_cliente!$A$5:$J$200,9,FALSE)</f>
        <v>PE</v>
      </c>
      <c r="K337" s="17" t="str">
        <f ca="1">VLOOKUP(B337,tb_cliente!$A$5:$J$200,10,FALSE)</f>
        <v>52031‑216</v>
      </c>
      <c r="L337" s="13" t="s">
        <v>856</v>
      </c>
      <c r="M337" s="28" t="s">
        <v>999</v>
      </c>
      <c r="N337" s="25" t="s">
        <v>908</v>
      </c>
      <c r="O337" s="20">
        <v>37.799999999999997</v>
      </c>
    </row>
    <row r="338" spans="1:15" x14ac:dyDescent="0.25">
      <c r="A338" s="15">
        <v>337</v>
      </c>
      <c r="B338" s="15">
        <f t="shared" ca="1" si="2"/>
        <v>75</v>
      </c>
      <c r="C338" s="17" t="str">
        <f ca="1">VLOOKUP(B338,tb_cliente!$A$5:$J$200,2,FALSE)</f>
        <v>Edna da Silva Francisco</v>
      </c>
      <c r="D338" s="17" t="str">
        <f ca="1">VLOOKUP(B338,tb_cliente!$A$5:$J$200,3,FALSE)</f>
        <v>04113163704</v>
      </c>
      <c r="E338" s="17" t="str">
        <f ca="1">VLOOKUP(B338,tb_cliente!$A$5:$J$200,4,FALSE)</f>
        <v>Rua Rogerio Portela</v>
      </c>
      <c r="F338" s="17">
        <f ca="1">VLOOKUP(B338,tb_cliente!$A$5:$J$200,5,FALSE)</f>
        <v>221</v>
      </c>
      <c r="G338" s="17" t="str">
        <f ca="1">VLOOKUP(B338,tb_cliente!$A$5:$J$200,6,FALSE)</f>
        <v>Lote 274</v>
      </c>
      <c r="H338" s="17" t="str">
        <f ca="1">VLOOKUP(B338,tb_cliente!$A$5:$J$200,7,FALSE)</f>
        <v>São Judas Tadeu</v>
      </c>
      <c r="I338" s="17" t="str">
        <f ca="1">VLOOKUP(B338,tb_cliente!$A$5:$J$200,8,FALSE)</f>
        <v>Recife</v>
      </c>
      <c r="J338" s="17" t="str">
        <f ca="1">VLOOKUP(B338,tb_cliente!$A$5:$J$200,9,FALSE)</f>
        <v>PE</v>
      </c>
      <c r="K338" s="17" t="str">
        <f ca="1">VLOOKUP(B338,tb_cliente!$A$5:$J$200,10,FALSE)</f>
        <v>50810‑065</v>
      </c>
      <c r="L338" s="13" t="s">
        <v>856</v>
      </c>
      <c r="M338" s="28" t="s">
        <v>999</v>
      </c>
      <c r="N338" s="25" t="s">
        <v>908</v>
      </c>
      <c r="O338" s="20">
        <v>37.799999999999997</v>
      </c>
    </row>
    <row r="339" spans="1:15" ht="45" x14ac:dyDescent="0.25">
      <c r="A339" s="15">
        <v>338</v>
      </c>
      <c r="B339" s="15">
        <f t="shared" ca="1" si="2"/>
        <v>37</v>
      </c>
      <c r="C339" s="17" t="str">
        <f ca="1">VLOOKUP(B339,tb_cliente!$A$5:$J$200,2,FALSE)</f>
        <v>Bruno Cansado Amorim</v>
      </c>
      <c r="D339" s="17" t="str">
        <f ca="1">VLOOKUP(B339,tb_cliente!$A$5:$J$200,3,FALSE)</f>
        <v>08874361738</v>
      </c>
      <c r="E339" s="17" t="str">
        <f ca="1">VLOOKUP(B339,tb_cliente!$A$5:$J$200,4,FALSE)</f>
        <v>Rua Maranguape</v>
      </c>
      <c r="F339" s="17">
        <f ca="1">VLOOKUP(B339,tb_cliente!$A$5:$J$200,5,FALSE)</f>
        <v>25</v>
      </c>
      <c r="G339" s="17" t="str">
        <f ca="1">VLOOKUP(B339,tb_cliente!$A$5:$J$200,6,FALSE)</f>
        <v>NULL</v>
      </c>
      <c r="H339" s="17" t="str">
        <f ca="1">VLOOKUP(B339,tb_cliente!$A$5:$J$200,7,FALSE)</f>
        <v>Parque Paulista</v>
      </c>
      <c r="I339" s="17" t="str">
        <f ca="1">VLOOKUP(B339,tb_cliente!$A$5:$J$200,8,FALSE)</f>
        <v>Recife</v>
      </c>
      <c r="J339" s="17" t="str">
        <f ca="1">VLOOKUP(B339,tb_cliente!$A$5:$J$200,9,FALSE)</f>
        <v>PE</v>
      </c>
      <c r="K339" s="17" t="str">
        <f ca="1">VLOOKUP(B339,tb_cliente!$A$5:$J$200,10,FALSE)</f>
        <v>52031‑216</v>
      </c>
      <c r="L339" s="13" t="s">
        <v>856</v>
      </c>
      <c r="M339" s="28" t="s">
        <v>1003</v>
      </c>
      <c r="N339" s="25" t="s">
        <v>908</v>
      </c>
      <c r="O339" s="20">
        <v>196.5</v>
      </c>
    </row>
    <row r="340" spans="1:15" ht="45" x14ac:dyDescent="0.25">
      <c r="A340" s="15">
        <v>339</v>
      </c>
      <c r="B340" s="15">
        <f t="shared" ca="1" si="2"/>
        <v>38</v>
      </c>
      <c r="C340" s="17" t="str">
        <f ca="1">VLOOKUP(B340,tb_cliente!$A$5:$J$200,2,FALSE)</f>
        <v>Bruno Carlos Carvalho de Paula</v>
      </c>
      <c r="D340" s="17" t="str">
        <f ca="1">VLOOKUP(B340,tb_cliente!$A$5:$J$200,3,FALSE)</f>
        <v>10829494817</v>
      </c>
      <c r="E340" s="17" t="str">
        <f ca="1">VLOOKUP(B340,tb_cliente!$A$5:$J$200,4,FALSE)</f>
        <v>Rua Hermeto Costa</v>
      </c>
      <c r="F340" s="17" t="str">
        <f ca="1">VLOOKUP(B340,tb_cliente!$A$5:$J$200,5,FALSE)</f>
        <v>sn</v>
      </c>
      <c r="G340" s="17" t="str">
        <f ca="1">VLOOKUP(B340,tb_cliente!$A$5:$J$200,6,FALSE)</f>
        <v>Lt 29 Qd 7</v>
      </c>
      <c r="H340" s="17" t="str">
        <f ca="1">VLOOKUP(B340,tb_cliente!$A$5:$J$200,7,FALSE)</f>
        <v>Maria Helena</v>
      </c>
      <c r="I340" s="17" t="str">
        <f ca="1">VLOOKUP(B340,tb_cliente!$A$5:$J$200,8,FALSE)</f>
        <v>Recife</v>
      </c>
      <c r="J340" s="17" t="str">
        <f ca="1">VLOOKUP(B340,tb_cliente!$A$5:$J$200,9,FALSE)</f>
        <v>PE</v>
      </c>
      <c r="K340" s="17" t="str">
        <f ca="1">VLOOKUP(B340,tb_cliente!$A$5:$J$200,10,FALSE)</f>
        <v>52031‑216</v>
      </c>
      <c r="L340" s="13" t="s">
        <v>856</v>
      </c>
      <c r="M340" s="28" t="s">
        <v>1003</v>
      </c>
      <c r="N340" s="25" t="s">
        <v>908</v>
      </c>
      <c r="O340" s="20">
        <v>196.5</v>
      </c>
    </row>
    <row r="341" spans="1:15" ht="45" x14ac:dyDescent="0.25">
      <c r="A341" s="15">
        <v>340</v>
      </c>
      <c r="B341" s="15">
        <f t="shared" ca="1" si="2"/>
        <v>150</v>
      </c>
      <c r="C341" s="17" t="str">
        <f ca="1">VLOOKUP(B341,tb_cliente!$A$5:$J$200,2,FALSE)</f>
        <v>Kleber Ismael Ferreira da Silva</v>
      </c>
      <c r="D341" s="17" t="str">
        <f ca="1">VLOOKUP(B341,tb_cliente!$A$5:$J$200,3,FALSE)</f>
        <v>09446154767</v>
      </c>
      <c r="E341" s="17" t="str">
        <f ca="1">VLOOKUP(B341,tb_cliente!$A$5:$J$200,4,FALSE)</f>
        <v>Rua Leocadio Figueiredo</v>
      </c>
      <c r="F341" s="17">
        <f ca="1">VLOOKUP(B341,tb_cliente!$A$5:$J$200,5,FALSE)</f>
        <v>1100</v>
      </c>
      <c r="G341" s="17" t="str">
        <f ca="1">VLOOKUP(B341,tb_cliente!$A$5:$J$200,6,FALSE)</f>
        <v>Bl 20 ap 303</v>
      </c>
      <c r="H341" s="17" t="str">
        <f ca="1">VLOOKUP(B341,tb_cliente!$A$5:$J$200,7,FALSE)</f>
        <v>Parque Imperio</v>
      </c>
      <c r="I341" s="17" t="str">
        <f ca="1">VLOOKUP(B341,tb_cliente!$A$5:$J$200,8,FALSE)</f>
        <v>Recife</v>
      </c>
      <c r="J341" s="17" t="str">
        <f ca="1">VLOOKUP(B341,tb_cliente!$A$5:$J$200,9,FALSE)</f>
        <v>PE</v>
      </c>
      <c r="K341" s="17" t="str">
        <f ca="1">VLOOKUP(B341,tb_cliente!$A$5:$J$200,10,FALSE)</f>
        <v>52031‑216</v>
      </c>
      <c r="L341" s="13" t="s">
        <v>856</v>
      </c>
      <c r="M341" s="28" t="s">
        <v>1003</v>
      </c>
      <c r="N341" s="25" t="s">
        <v>908</v>
      </c>
      <c r="O341" s="20">
        <v>196.5</v>
      </c>
    </row>
    <row r="342" spans="1:15" ht="45" x14ac:dyDescent="0.25">
      <c r="A342" s="15">
        <v>341</v>
      </c>
      <c r="B342" s="15">
        <f t="shared" ca="1" si="2"/>
        <v>125</v>
      </c>
      <c r="C342" s="17" t="str">
        <f ca="1">VLOOKUP(B342,tb_cliente!$A$5:$J$200,2,FALSE)</f>
        <v>Gustavo dos Santos Rodrigues Novaes Rodrigues</v>
      </c>
      <c r="D342" s="17" t="str">
        <f ca="1">VLOOKUP(B342,tb_cliente!$A$5:$J$200,3,FALSE)</f>
        <v>09876652738</v>
      </c>
      <c r="E342" s="17" t="str">
        <f ca="1">VLOOKUP(B342,tb_cliente!$A$5:$J$200,4,FALSE)</f>
        <v>Rua Jose Domingues</v>
      </c>
      <c r="F342" s="17">
        <f ca="1">VLOOKUP(B342,tb_cliente!$A$5:$J$200,5,FALSE)</f>
        <v>1</v>
      </c>
      <c r="G342" s="17" t="str">
        <f ca="1">VLOOKUP(B342,tb_cliente!$A$5:$J$200,6,FALSE)</f>
        <v>Lt 42 Qd 09 Fundos</v>
      </c>
      <c r="H342" s="17" t="str">
        <f ca="1">VLOOKUP(B342,tb_cliente!$A$5:$J$200,7,FALSE)</f>
        <v>Paraiso</v>
      </c>
      <c r="I342" s="17" t="str">
        <f ca="1">VLOOKUP(B342,tb_cliente!$A$5:$J$200,8,FALSE)</f>
        <v>Recife</v>
      </c>
      <c r="J342" s="17" t="str">
        <f ca="1">VLOOKUP(B342,tb_cliente!$A$5:$J$200,9,FALSE)</f>
        <v>PE</v>
      </c>
      <c r="K342" s="17" t="str">
        <f ca="1">VLOOKUP(B342,tb_cliente!$A$5:$J$200,10,FALSE)</f>
        <v>52031‑216</v>
      </c>
      <c r="L342" s="13" t="s">
        <v>856</v>
      </c>
      <c r="M342" s="28" t="s">
        <v>1001</v>
      </c>
      <c r="N342" s="25" t="s">
        <v>908</v>
      </c>
      <c r="O342" s="20">
        <v>85.3</v>
      </c>
    </row>
    <row r="343" spans="1:15" ht="30" x14ac:dyDescent="0.25">
      <c r="A343" s="15">
        <v>342</v>
      </c>
      <c r="B343" s="15">
        <f t="shared" ca="1" si="2"/>
        <v>65</v>
      </c>
      <c r="C343" s="17" t="str">
        <f ca="1">VLOOKUP(B343,tb_cliente!$A$5:$J$200,2,FALSE)</f>
        <v>Diogo da Mota dos Santos</v>
      </c>
      <c r="D343" s="17" t="str">
        <f ca="1">VLOOKUP(B343,tb_cliente!$A$5:$J$200,3,FALSE)</f>
        <v>07268965770</v>
      </c>
      <c r="E343" s="17" t="str">
        <f ca="1">VLOOKUP(B343,tb_cliente!$A$5:$J$200,4,FALSE)</f>
        <v xml:space="preserve">Rua Olimpia Esteves </v>
      </c>
      <c r="F343" s="17">
        <f ca="1">VLOOKUP(B343,tb_cliente!$A$5:$J$200,5,FALSE)</f>
        <v>19</v>
      </c>
      <c r="G343" s="17" t="str">
        <f ca="1">VLOOKUP(B343,tb_cliente!$A$5:$J$200,6,FALSE)</f>
        <v>NULL</v>
      </c>
      <c r="H343" s="17" t="str">
        <f ca="1">VLOOKUP(B343,tb_cliente!$A$5:$J$200,7,FALSE)</f>
        <v>Pilar</v>
      </c>
      <c r="I343" s="17" t="str">
        <f ca="1">VLOOKUP(B343,tb_cliente!$A$5:$J$200,8,FALSE)</f>
        <v>Recife</v>
      </c>
      <c r="J343" s="17" t="str">
        <f ca="1">VLOOKUP(B343,tb_cliente!$A$5:$J$200,9,FALSE)</f>
        <v>PE</v>
      </c>
      <c r="K343" s="17" t="str">
        <f ca="1">VLOOKUP(B343,tb_cliente!$A$5:$J$200,10,FALSE)</f>
        <v>50920‑825</v>
      </c>
      <c r="L343" s="13" t="s">
        <v>856</v>
      </c>
      <c r="M343" s="28" t="s">
        <v>1000</v>
      </c>
      <c r="N343" s="25" t="s">
        <v>908</v>
      </c>
      <c r="O343" s="20">
        <v>73.400000000000006</v>
      </c>
    </row>
    <row r="344" spans="1:15" x14ac:dyDescent="0.25">
      <c r="A344" s="15">
        <v>343</v>
      </c>
      <c r="B344" s="15">
        <f t="shared" ca="1" si="2"/>
        <v>17</v>
      </c>
      <c r="C344" s="17" t="str">
        <f ca="1">VLOOKUP(B344,tb_cliente!$A$5:$J$200,2,FALSE)</f>
        <v>Allan Antonio Jacinto da Silva</v>
      </c>
      <c r="D344" s="17" t="str">
        <f ca="1">VLOOKUP(B344,tb_cliente!$A$5:$J$200,3,FALSE)</f>
        <v>04152748758</v>
      </c>
      <c r="E344" s="17" t="str">
        <f ca="1">VLOOKUP(B344,tb_cliente!$A$5:$J$200,4,FALSE)</f>
        <v>Rua Rio Paraiba do Sul</v>
      </c>
      <c r="F344" s="17">
        <f ca="1">VLOOKUP(B344,tb_cliente!$A$5:$J$200,5,FALSE)</f>
        <v>377</v>
      </c>
      <c r="G344" s="17" t="str">
        <f ca="1">VLOOKUP(B344,tb_cliente!$A$5:$J$200,6,FALSE)</f>
        <v>L2 Q4</v>
      </c>
      <c r="H344" s="17" t="str">
        <f ca="1">VLOOKUP(B344,tb_cliente!$A$5:$J$200,7,FALSE)</f>
        <v>São Gonçalo</v>
      </c>
      <c r="I344" s="17" t="str">
        <f ca="1">VLOOKUP(B344,tb_cliente!$A$5:$J$200,8,FALSE)</f>
        <v>Recife</v>
      </c>
      <c r="J344" s="17" t="str">
        <f ca="1">VLOOKUP(B344,tb_cliente!$A$5:$J$200,9,FALSE)</f>
        <v>PE</v>
      </c>
      <c r="K344" s="17" t="str">
        <f ca="1">VLOOKUP(B344,tb_cliente!$A$5:$J$200,10,FALSE)</f>
        <v>50810‑065</v>
      </c>
      <c r="L344" s="13" t="s">
        <v>856</v>
      </c>
      <c r="M344" s="28" t="s">
        <v>1005</v>
      </c>
      <c r="N344" s="25" t="s">
        <v>908</v>
      </c>
      <c r="O344" s="20">
        <v>8.9</v>
      </c>
    </row>
    <row r="345" spans="1:15" x14ac:dyDescent="0.25">
      <c r="A345" s="15">
        <v>344</v>
      </c>
      <c r="B345" s="15">
        <f t="shared" ca="1" si="2"/>
        <v>121</v>
      </c>
      <c r="C345" s="17" t="str">
        <f ca="1">VLOOKUP(B345,tb_cliente!$A$5:$J$200,2,FALSE)</f>
        <v>Gerlan dos Reis Silva</v>
      </c>
      <c r="D345" s="17" t="str">
        <f ca="1">VLOOKUP(B345,tb_cliente!$A$5:$J$200,3,FALSE)</f>
        <v>09048725780</v>
      </c>
      <c r="E345" s="17" t="str">
        <f ca="1">VLOOKUP(B345,tb_cliente!$A$5:$J$200,4,FALSE)</f>
        <v>Rua Manoel Jorge Costa</v>
      </c>
      <c r="F345" s="17">
        <f ca="1">VLOOKUP(B345,tb_cliente!$A$5:$J$200,5,FALSE)</f>
        <v>126</v>
      </c>
      <c r="G345" s="17" t="str">
        <f ca="1">VLOOKUP(B345,tb_cliente!$A$5:$J$200,6,FALSE)</f>
        <v>NULL</v>
      </c>
      <c r="H345" s="17" t="str">
        <f ca="1">VLOOKUP(B345,tb_cliente!$A$5:$J$200,7,FALSE)</f>
        <v>Parque Moderno</v>
      </c>
      <c r="I345" s="17" t="str">
        <f ca="1">VLOOKUP(B345,tb_cliente!$A$5:$J$200,8,FALSE)</f>
        <v>Recife</v>
      </c>
      <c r="J345" s="17" t="str">
        <f ca="1">VLOOKUP(B345,tb_cliente!$A$5:$J$200,9,FALSE)</f>
        <v>PE</v>
      </c>
      <c r="K345" s="17" t="str">
        <f ca="1">VLOOKUP(B345,tb_cliente!$A$5:$J$200,10,FALSE)</f>
        <v>52031‑216</v>
      </c>
      <c r="L345" s="13" t="s">
        <v>856</v>
      </c>
      <c r="M345" s="28" t="s">
        <v>998</v>
      </c>
      <c r="N345" s="25" t="s">
        <v>908</v>
      </c>
      <c r="O345" s="20">
        <v>11.9</v>
      </c>
    </row>
    <row r="346" spans="1:15" ht="45" x14ac:dyDescent="0.25">
      <c r="A346" s="15">
        <v>345</v>
      </c>
      <c r="B346" s="15">
        <f t="shared" ca="1" si="2"/>
        <v>51</v>
      </c>
      <c r="C346" s="17" t="str">
        <f ca="1">VLOOKUP(B346,tb_cliente!$A$5:$J$200,2,FALSE)</f>
        <v>Damião Correa de Oliveira</v>
      </c>
      <c r="D346" s="17" t="str">
        <f ca="1">VLOOKUP(B346,tb_cliente!$A$5:$J$200,3,FALSE)</f>
        <v>07459123701</v>
      </c>
      <c r="E346" s="17" t="str">
        <f ca="1">VLOOKUP(B346,tb_cliente!$A$5:$J$200,4,FALSE)</f>
        <v xml:space="preserve">Rua Nossa Ss/nenhora da Conceição </v>
      </c>
      <c r="F346" s="17" t="str">
        <f ca="1">VLOOKUP(B346,tb_cliente!$A$5:$J$200,5,FALSE)</f>
        <v>s/n</v>
      </c>
      <c r="G346" s="17" t="str">
        <f ca="1">VLOOKUP(B346,tb_cliente!$A$5:$J$200,6,FALSE)</f>
        <v>Lt 09 Qd 102</v>
      </c>
      <c r="H346" s="17" t="str">
        <f ca="1">VLOOKUP(B346,tb_cliente!$A$5:$J$200,7,FALSE)</f>
        <v>Pilar</v>
      </c>
      <c r="I346" s="17" t="str">
        <f ca="1">VLOOKUP(B346,tb_cliente!$A$5:$J$200,8,FALSE)</f>
        <v>Recife</v>
      </c>
      <c r="J346" s="17" t="str">
        <f ca="1">VLOOKUP(B346,tb_cliente!$A$5:$J$200,9,FALSE)</f>
        <v>PE</v>
      </c>
      <c r="K346" s="17" t="str">
        <f ca="1">VLOOKUP(B346,tb_cliente!$A$5:$J$200,10,FALSE)</f>
        <v>50920‑825</v>
      </c>
      <c r="L346" s="13" t="s">
        <v>856</v>
      </c>
      <c r="M346" s="28" t="s">
        <v>1004</v>
      </c>
      <c r="N346" s="25" t="s">
        <v>909</v>
      </c>
      <c r="O346" s="20">
        <v>319.60000000000002</v>
      </c>
    </row>
    <row r="347" spans="1:15" ht="45" x14ac:dyDescent="0.25">
      <c r="A347" s="15">
        <v>346</v>
      </c>
      <c r="B347" s="15">
        <f t="shared" ca="1" si="2"/>
        <v>40</v>
      </c>
      <c r="C347" s="17" t="str">
        <f ca="1">VLOOKUP(B347,tb_cliente!$A$5:$J$200,2,FALSE)</f>
        <v>Carlos Carlos do Nascimento</v>
      </c>
      <c r="D347" s="17" t="str">
        <f ca="1">VLOOKUP(B347,tb_cliente!$A$5:$J$200,3,FALSE)</f>
        <v>05276549718</v>
      </c>
      <c r="E347" s="17" t="str">
        <f ca="1">VLOOKUP(B347,tb_cliente!$A$5:$J$200,4,FALSE)</f>
        <v>Rua Projetada</v>
      </c>
      <c r="F347" s="17">
        <f ca="1">VLOOKUP(B347,tb_cliente!$A$5:$J$200,5,FALSE)</f>
        <v>893</v>
      </c>
      <c r="G347" s="17" t="str">
        <f ca="1">VLOOKUP(B347,tb_cliente!$A$5:$J$200,6,FALSE)</f>
        <v>Casa</v>
      </c>
      <c r="H347" s="17" t="str">
        <f ca="1">VLOOKUP(B347,tb_cliente!$A$5:$J$200,7,FALSE)</f>
        <v>Santa Lucia</v>
      </c>
      <c r="I347" s="17" t="str">
        <f ca="1">VLOOKUP(B347,tb_cliente!$A$5:$J$200,8,FALSE)</f>
        <v>Recife</v>
      </c>
      <c r="J347" s="17" t="str">
        <f ca="1">VLOOKUP(B347,tb_cliente!$A$5:$J$200,9,FALSE)</f>
        <v>PE</v>
      </c>
      <c r="K347" s="17" t="str">
        <f ca="1">VLOOKUP(B347,tb_cliente!$A$5:$J$200,10,FALSE)</f>
        <v>50920‑825</v>
      </c>
      <c r="L347" s="13" t="s">
        <v>856</v>
      </c>
      <c r="M347" s="28" t="s">
        <v>1004</v>
      </c>
      <c r="N347" s="25" t="s">
        <v>909</v>
      </c>
      <c r="O347" s="20">
        <v>319.60000000000002</v>
      </c>
    </row>
    <row r="348" spans="1:15" ht="45" x14ac:dyDescent="0.25">
      <c r="A348" s="15">
        <v>347</v>
      </c>
      <c r="B348" s="15">
        <f t="shared" ca="1" si="2"/>
        <v>162</v>
      </c>
      <c r="C348" s="17" t="str">
        <f ca="1">VLOOKUP(B348,tb_cliente!$A$5:$J$200,2,FALSE)</f>
        <v>Luciene Lucas Lopes Bahia</v>
      </c>
      <c r="D348" s="17" t="str">
        <f ca="1">VLOOKUP(B348,tb_cliente!$A$5:$J$200,3,FALSE)</f>
        <v>04379197622</v>
      </c>
      <c r="E348" s="17" t="str">
        <f ca="1">VLOOKUP(B348,tb_cliente!$A$5:$J$200,4,FALSE)</f>
        <v>Rua Rio D´Ouro</v>
      </c>
      <c r="F348" s="17">
        <f ca="1">VLOOKUP(B348,tb_cliente!$A$5:$J$200,5,FALSE)</f>
        <v>215</v>
      </c>
      <c r="G348" s="17" t="str">
        <f ca="1">VLOOKUP(B348,tb_cliente!$A$5:$J$200,6,FALSE)</f>
        <v>Lt 19 Qd 10 Cs 04</v>
      </c>
      <c r="H348" s="17" t="str">
        <f ca="1">VLOOKUP(B348,tb_cliente!$A$5:$J$200,7,FALSE)</f>
        <v>São Bento</v>
      </c>
      <c r="I348" s="17" t="str">
        <f ca="1">VLOOKUP(B348,tb_cliente!$A$5:$J$200,8,FALSE)</f>
        <v>Recife</v>
      </c>
      <c r="J348" s="17" t="str">
        <f ca="1">VLOOKUP(B348,tb_cliente!$A$5:$J$200,9,FALSE)</f>
        <v>PE</v>
      </c>
      <c r="K348" s="17" t="str">
        <f ca="1">VLOOKUP(B348,tb_cliente!$A$5:$J$200,10,FALSE)</f>
        <v>50810‑065</v>
      </c>
      <c r="L348" s="13" t="s">
        <v>856</v>
      </c>
      <c r="M348" s="28" t="s">
        <v>1001</v>
      </c>
      <c r="N348" s="25" t="s">
        <v>909</v>
      </c>
      <c r="O348" s="20">
        <v>85.3</v>
      </c>
    </row>
    <row r="349" spans="1:15" x14ac:dyDescent="0.25">
      <c r="A349" s="15">
        <v>348</v>
      </c>
      <c r="B349" s="15">
        <f t="shared" ca="1" si="2"/>
        <v>28</v>
      </c>
      <c r="C349" s="17" t="str">
        <f ca="1">VLOOKUP(B349,tb_cliente!$A$5:$J$200,2,FALSE)</f>
        <v>Anselmo Barros da Silva Neto</v>
      </c>
      <c r="D349" s="17" t="str">
        <f ca="1">VLOOKUP(B349,tb_cliente!$A$5:$J$200,3,FALSE)</f>
        <v>03671774720</v>
      </c>
      <c r="E349" s="17" t="str">
        <f ca="1">VLOOKUP(B349,tb_cliente!$A$5:$J$200,4,FALSE)</f>
        <v xml:space="preserve">Rua Rua Giparana </v>
      </c>
      <c r="F349" s="17">
        <f ca="1">VLOOKUP(B349,tb_cliente!$A$5:$J$200,5,FALSE)</f>
        <v>7</v>
      </c>
      <c r="G349" s="17" t="str">
        <f ca="1">VLOOKUP(B349,tb_cliente!$A$5:$J$200,6,FALSE)</f>
        <v>NULL</v>
      </c>
      <c r="H349" s="17" t="str">
        <f ca="1">VLOOKUP(B349,tb_cliente!$A$5:$J$200,7,FALSE)</f>
        <v>Saracuruna</v>
      </c>
      <c r="I349" s="17" t="str">
        <f ca="1">VLOOKUP(B349,tb_cliente!$A$5:$J$200,8,FALSE)</f>
        <v>Recife</v>
      </c>
      <c r="J349" s="17" t="str">
        <f ca="1">VLOOKUP(B349,tb_cliente!$A$5:$J$200,9,FALSE)</f>
        <v>PE</v>
      </c>
      <c r="K349" s="17" t="str">
        <f ca="1">VLOOKUP(B349,tb_cliente!$A$5:$J$200,10,FALSE)</f>
        <v>50010-010</v>
      </c>
      <c r="L349" s="13" t="s">
        <v>856</v>
      </c>
      <c r="M349" s="28" t="s">
        <v>998</v>
      </c>
      <c r="N349" s="25" t="s">
        <v>909</v>
      </c>
      <c r="O349" s="20">
        <v>11.9</v>
      </c>
    </row>
    <row r="350" spans="1:15" ht="30" x14ac:dyDescent="0.25">
      <c r="A350" s="15">
        <v>349</v>
      </c>
      <c r="B350" s="15">
        <f t="shared" ca="1" si="2"/>
        <v>110</v>
      </c>
      <c r="C350" s="17" t="str">
        <f ca="1">VLOOKUP(B350,tb_cliente!$A$5:$J$200,2,FALSE)</f>
        <v>Fernando de Sousa</v>
      </c>
      <c r="D350" s="17" t="str">
        <f ca="1">VLOOKUP(B350,tb_cliente!$A$5:$J$200,3,FALSE)</f>
        <v>08238327736</v>
      </c>
      <c r="E350" s="17" t="str">
        <f ca="1">VLOOKUP(B350,tb_cliente!$A$5:$J$200,4,FALSE)</f>
        <v>Rua Marques de Paranagua</v>
      </c>
      <c r="F350" s="17">
        <f ca="1">VLOOKUP(B350,tb_cliente!$A$5:$J$200,5,FALSE)</f>
        <v>61</v>
      </c>
      <c r="G350" s="17" t="str">
        <f ca="1">VLOOKUP(B350,tb_cliente!$A$5:$J$200,6,FALSE)</f>
        <v>NULL</v>
      </c>
      <c r="H350" s="17" t="str">
        <f ca="1">VLOOKUP(B350,tb_cliente!$A$5:$J$200,7,FALSE)</f>
        <v>Petrovale</v>
      </c>
      <c r="I350" s="17" t="str">
        <f ca="1">VLOOKUP(B350,tb_cliente!$A$5:$J$200,8,FALSE)</f>
        <v>Recife</v>
      </c>
      <c r="J350" s="17" t="str">
        <f ca="1">VLOOKUP(B350,tb_cliente!$A$5:$J$200,9,FALSE)</f>
        <v>PE</v>
      </c>
      <c r="K350" s="17" t="str">
        <f ca="1">VLOOKUP(B350,tb_cliente!$A$5:$J$200,10,FALSE)</f>
        <v>52031‑216</v>
      </c>
      <c r="L350" s="13" t="s">
        <v>856</v>
      </c>
      <c r="M350" s="28" t="s">
        <v>1000</v>
      </c>
      <c r="N350" s="25" t="s">
        <v>909</v>
      </c>
      <c r="O350" s="20">
        <v>73.400000000000006</v>
      </c>
    </row>
    <row r="351" spans="1:15" ht="30" x14ac:dyDescent="0.25">
      <c r="A351" s="15">
        <v>350</v>
      </c>
      <c r="B351" s="15">
        <f t="shared" ca="1" si="2"/>
        <v>29</v>
      </c>
      <c r="C351" s="17" t="str">
        <f ca="1">VLOOKUP(B351,tb_cliente!$A$5:$J$200,2,FALSE)</f>
        <v>Antonio Belo Miranda</v>
      </c>
      <c r="D351" s="17" t="str">
        <f ca="1">VLOOKUP(B351,tb_cliente!$A$5:$J$200,3,FALSE)</f>
        <v>10861438724</v>
      </c>
      <c r="E351" s="17" t="str">
        <f ca="1">VLOOKUP(B351,tb_cliente!$A$5:$J$200,4,FALSE)</f>
        <v xml:space="preserve">Rua Helio Fellet </v>
      </c>
      <c r="F351" s="17">
        <f ca="1">VLOOKUP(B351,tb_cliente!$A$5:$J$200,5,FALSE)</f>
        <v>39</v>
      </c>
      <c r="G351" s="17" t="str">
        <f ca="1">VLOOKUP(B351,tb_cliente!$A$5:$J$200,6,FALSE)</f>
        <v>Lt 8 Qd 23</v>
      </c>
      <c r="H351" s="17" t="str">
        <f ca="1">VLOOKUP(B351,tb_cliente!$A$5:$J$200,7,FALSE)</f>
        <v>Mantiquira</v>
      </c>
      <c r="I351" s="17" t="str">
        <f ca="1">VLOOKUP(B351,tb_cliente!$A$5:$J$200,8,FALSE)</f>
        <v>Recife</v>
      </c>
      <c r="J351" s="17" t="str">
        <f ca="1">VLOOKUP(B351,tb_cliente!$A$5:$J$200,9,FALSE)</f>
        <v>PE</v>
      </c>
      <c r="K351" s="17" t="str">
        <f ca="1">VLOOKUP(B351,tb_cliente!$A$5:$J$200,10,FALSE)</f>
        <v>52031‑216</v>
      </c>
      <c r="L351" s="13" t="s">
        <v>856</v>
      </c>
      <c r="M351" s="28" t="s">
        <v>1000</v>
      </c>
      <c r="N351" s="25" t="s">
        <v>909</v>
      </c>
      <c r="O351" s="20">
        <v>73.400000000000006</v>
      </c>
    </row>
    <row r="352" spans="1:15" ht="30" x14ac:dyDescent="0.25">
      <c r="A352" s="15">
        <v>351</v>
      </c>
      <c r="B352" s="15">
        <f t="shared" ca="1" si="2"/>
        <v>168</v>
      </c>
      <c r="C352" s="17" t="str">
        <f ca="1">VLOOKUP(B352,tb_cliente!$A$5:$J$200,2,FALSE)</f>
        <v>Maiara Luiz Lima da Silva</v>
      </c>
      <c r="D352" s="17" t="str">
        <f ca="1">VLOOKUP(B352,tb_cliente!$A$5:$J$200,3,FALSE)</f>
        <v>10425432664</v>
      </c>
      <c r="E352" s="17" t="str">
        <f ca="1">VLOOKUP(B352,tb_cliente!$A$5:$J$200,4,FALSE)</f>
        <v>Rua Itaocara</v>
      </c>
      <c r="F352" s="17" t="str">
        <f ca="1">VLOOKUP(B352,tb_cliente!$A$5:$J$200,5,FALSE)</f>
        <v>s/n</v>
      </c>
      <c r="G352" s="17" t="str">
        <f ca="1">VLOOKUP(B352,tb_cliente!$A$5:$J$200,6,FALSE)</f>
        <v xml:space="preserve">Lt 03 Qd </v>
      </c>
      <c r="H352" s="17" t="str">
        <f ca="1">VLOOKUP(B352,tb_cliente!$A$5:$J$200,7,FALSE)</f>
        <v>Nova Benfica</v>
      </c>
      <c r="I352" s="17" t="str">
        <f ca="1">VLOOKUP(B352,tb_cliente!$A$5:$J$200,8,FALSE)</f>
        <v>Recife</v>
      </c>
      <c r="J352" s="17" t="str">
        <f ca="1">VLOOKUP(B352,tb_cliente!$A$5:$J$200,9,FALSE)</f>
        <v>PE</v>
      </c>
      <c r="K352" s="17" t="str">
        <f ca="1">VLOOKUP(B352,tb_cliente!$A$5:$J$200,10,FALSE)</f>
        <v>52031‑216</v>
      </c>
      <c r="L352" s="13" t="s">
        <v>856</v>
      </c>
      <c r="M352" s="28" t="s">
        <v>997</v>
      </c>
      <c r="N352" s="25" t="s">
        <v>910</v>
      </c>
      <c r="O352" s="20">
        <v>35.6</v>
      </c>
    </row>
    <row r="353" spans="1:15" x14ac:dyDescent="0.25">
      <c r="A353" s="15">
        <v>352</v>
      </c>
      <c r="B353" s="15">
        <f t="shared" ca="1" si="2"/>
        <v>184</v>
      </c>
      <c r="C353" s="17" t="str">
        <f ca="1">VLOOKUP(B353,tb_cliente!$A$5:$J$200,2,FALSE)</f>
        <v>Sergio Santos de Oliveira Costa</v>
      </c>
      <c r="D353" s="17" t="str">
        <f ca="1">VLOOKUP(B353,tb_cliente!$A$5:$J$200,3,FALSE)</f>
        <v>08405662702</v>
      </c>
      <c r="E353" s="17" t="str">
        <f ca="1">VLOOKUP(B353,tb_cliente!$A$5:$J$200,4,FALSE)</f>
        <v>Rua Mario Ponde</v>
      </c>
      <c r="F353" s="17" t="str">
        <f ca="1">VLOOKUP(B353,tb_cliente!$A$5:$J$200,5,FALSE)</f>
        <v>s/n</v>
      </c>
      <c r="G353" s="17" t="str">
        <f ca="1">VLOOKUP(B353,tb_cliente!$A$5:$J$200,6,FALSE)</f>
        <v>Lt 29 Qd A</v>
      </c>
      <c r="H353" s="17" t="str">
        <f ca="1">VLOOKUP(B353,tb_cliente!$A$5:$J$200,7,FALSE)</f>
        <v>Petrolandia</v>
      </c>
      <c r="I353" s="17" t="str">
        <f ca="1">VLOOKUP(B353,tb_cliente!$A$5:$J$200,8,FALSE)</f>
        <v>Recife</v>
      </c>
      <c r="J353" s="17" t="str">
        <f ca="1">VLOOKUP(B353,tb_cliente!$A$5:$J$200,9,FALSE)</f>
        <v>PE</v>
      </c>
      <c r="K353" s="17" t="str">
        <f ca="1">VLOOKUP(B353,tb_cliente!$A$5:$J$200,10,FALSE)</f>
        <v>52031‑216</v>
      </c>
      <c r="L353" s="13" t="s">
        <v>856</v>
      </c>
      <c r="M353" s="28" t="s">
        <v>998</v>
      </c>
      <c r="N353" s="25" t="s">
        <v>910</v>
      </c>
      <c r="O353" s="20">
        <v>11.9</v>
      </c>
    </row>
    <row r="354" spans="1:15" ht="45" x14ac:dyDescent="0.25">
      <c r="A354" s="15">
        <v>353</v>
      </c>
      <c r="B354" s="15">
        <f t="shared" ca="1" si="2"/>
        <v>38</v>
      </c>
      <c r="C354" s="17" t="str">
        <f ca="1">VLOOKUP(B354,tb_cliente!$A$5:$J$200,2,FALSE)</f>
        <v>Bruno Carlos Carvalho de Paula</v>
      </c>
      <c r="D354" s="17" t="str">
        <f ca="1">VLOOKUP(B354,tb_cliente!$A$5:$J$200,3,FALSE)</f>
        <v>10829494817</v>
      </c>
      <c r="E354" s="17" t="str">
        <f ca="1">VLOOKUP(B354,tb_cliente!$A$5:$J$200,4,FALSE)</f>
        <v>Rua Hermeto Costa</v>
      </c>
      <c r="F354" s="17" t="str">
        <f ca="1">VLOOKUP(B354,tb_cliente!$A$5:$J$200,5,FALSE)</f>
        <v>sn</v>
      </c>
      <c r="G354" s="17" t="str">
        <f ca="1">VLOOKUP(B354,tb_cliente!$A$5:$J$200,6,FALSE)</f>
        <v>Lt 29 Qd 7</v>
      </c>
      <c r="H354" s="17" t="str">
        <f ca="1">VLOOKUP(B354,tb_cliente!$A$5:$J$200,7,FALSE)</f>
        <v>Maria Helena</v>
      </c>
      <c r="I354" s="17" t="str">
        <f ca="1">VLOOKUP(B354,tb_cliente!$A$5:$J$200,8,FALSE)</f>
        <v>Recife</v>
      </c>
      <c r="J354" s="17" t="str">
        <f ca="1">VLOOKUP(B354,tb_cliente!$A$5:$J$200,9,FALSE)</f>
        <v>PE</v>
      </c>
      <c r="K354" s="17" t="str">
        <f ca="1">VLOOKUP(B354,tb_cliente!$A$5:$J$200,10,FALSE)</f>
        <v>52031‑216</v>
      </c>
      <c r="L354" s="13" t="s">
        <v>856</v>
      </c>
      <c r="M354" s="28" t="s">
        <v>1003</v>
      </c>
      <c r="N354" s="25" t="s">
        <v>910</v>
      </c>
      <c r="O354" s="20">
        <v>196.5</v>
      </c>
    </row>
    <row r="355" spans="1:15" x14ac:dyDescent="0.25">
      <c r="A355" s="15">
        <v>354</v>
      </c>
      <c r="B355" s="15">
        <f t="shared" ca="1" si="2"/>
        <v>166</v>
      </c>
      <c r="C355" s="17" t="str">
        <f ca="1">VLOOKUP(B355,tb_cliente!$A$5:$J$200,2,FALSE)</f>
        <v>Maclau Luiz dos Santos</v>
      </c>
      <c r="D355" s="17" t="str">
        <f ca="1">VLOOKUP(B355,tb_cliente!$A$5:$J$200,3,FALSE)</f>
        <v>05079557883</v>
      </c>
      <c r="E355" s="17" t="str">
        <f ca="1">VLOOKUP(B355,tb_cliente!$A$5:$J$200,4,FALSE)</f>
        <v xml:space="preserve">Rua Projetada Um </v>
      </c>
      <c r="F355" s="17">
        <f ca="1">VLOOKUP(B355,tb_cliente!$A$5:$J$200,5,FALSE)</f>
        <v>14</v>
      </c>
      <c r="G355" s="17" t="str">
        <f ca="1">VLOOKUP(B355,tb_cliente!$A$5:$J$200,6,FALSE)</f>
        <v>casa 02 A</v>
      </c>
      <c r="H355" s="17" t="str">
        <f ca="1">VLOOKUP(B355,tb_cliente!$A$5:$J$200,7,FALSE)</f>
        <v>Santa Terezinha</v>
      </c>
      <c r="I355" s="17" t="str">
        <f ca="1">VLOOKUP(B355,tb_cliente!$A$5:$J$200,8,FALSE)</f>
        <v>Recife</v>
      </c>
      <c r="J355" s="17" t="str">
        <f ca="1">VLOOKUP(B355,tb_cliente!$A$5:$J$200,9,FALSE)</f>
        <v>PE</v>
      </c>
      <c r="K355" s="17" t="str">
        <f ca="1">VLOOKUP(B355,tb_cliente!$A$5:$J$200,10,FALSE)</f>
        <v>50810‑065</v>
      </c>
      <c r="L355" s="13" t="s">
        <v>856</v>
      </c>
      <c r="M355" s="28" t="s">
        <v>999</v>
      </c>
      <c r="N355" s="25" t="s">
        <v>910</v>
      </c>
      <c r="O355" s="20">
        <v>37.799999999999997</v>
      </c>
    </row>
    <row r="356" spans="1:15" x14ac:dyDescent="0.25">
      <c r="A356" s="15">
        <v>355</v>
      </c>
      <c r="B356" s="15">
        <f t="shared" ca="1" si="2"/>
        <v>128</v>
      </c>
      <c r="C356" s="17" t="str">
        <f ca="1">VLOOKUP(B356,tb_cliente!$A$5:$J$200,2,FALSE)</f>
        <v>Jailson Fernando Alves de Souza</v>
      </c>
      <c r="D356" s="17" t="str">
        <f ca="1">VLOOKUP(B356,tb_cliente!$A$5:$J$200,3,FALSE)</f>
        <v>07146321566</v>
      </c>
      <c r="E356" s="17" t="str">
        <f ca="1">VLOOKUP(B356,tb_cliente!$A$5:$J$200,4,FALSE)</f>
        <v>Rua Ozanam</v>
      </c>
      <c r="F356" s="17">
        <f ca="1">VLOOKUP(B356,tb_cliente!$A$5:$J$200,5,FALSE)</f>
        <v>2</v>
      </c>
      <c r="G356" s="17" t="str">
        <f ca="1">VLOOKUP(B356,tb_cliente!$A$5:$J$200,6,FALSE)</f>
        <v>Lt 03 Qd 02</v>
      </c>
      <c r="H356" s="17" t="str">
        <f ca="1">VLOOKUP(B356,tb_cliente!$A$5:$J$200,7,FALSE)</f>
        <v>Pilar</v>
      </c>
      <c r="I356" s="17" t="str">
        <f ca="1">VLOOKUP(B356,tb_cliente!$A$5:$J$200,8,FALSE)</f>
        <v>Recife</v>
      </c>
      <c r="J356" s="17" t="str">
        <f ca="1">VLOOKUP(B356,tb_cliente!$A$5:$J$200,9,FALSE)</f>
        <v>PE</v>
      </c>
      <c r="K356" s="17" t="str">
        <f ca="1">VLOOKUP(B356,tb_cliente!$A$5:$J$200,10,FALSE)</f>
        <v>50920‑825</v>
      </c>
      <c r="L356" s="13" t="s">
        <v>856</v>
      </c>
      <c r="M356" s="28" t="s">
        <v>999</v>
      </c>
      <c r="N356" s="25" t="s">
        <v>910</v>
      </c>
      <c r="O356" s="20">
        <v>37.799999999999997</v>
      </c>
    </row>
    <row r="357" spans="1:15" ht="30" x14ac:dyDescent="0.25">
      <c r="A357" s="15">
        <v>356</v>
      </c>
      <c r="B357" s="15">
        <f t="shared" ca="1" si="2"/>
        <v>32</v>
      </c>
      <c r="C357" s="17" t="str">
        <f ca="1">VLOOKUP(B357,tb_cliente!$A$5:$J$200,2,FALSE)</f>
        <v>Anycelli Bitencourt Menezes Alves</v>
      </c>
      <c r="D357" s="17" t="str">
        <f ca="1">VLOOKUP(B357,tb_cliente!$A$5:$J$200,3,FALSE)</f>
        <v>10835134708</v>
      </c>
      <c r="E357" s="17" t="str">
        <f ca="1">VLOOKUP(B357,tb_cliente!$A$5:$J$200,4,FALSE)</f>
        <v>Rua Herbert de Souza</v>
      </c>
      <c r="F357" s="17" t="str">
        <f ca="1">VLOOKUP(B357,tb_cliente!$A$5:$J$200,5,FALSE)</f>
        <v>sn</v>
      </c>
      <c r="G357" s="17" t="str">
        <f ca="1">VLOOKUP(B357,tb_cliente!$A$5:$J$200,6,FALSE)</f>
        <v>Lt 31 Qd 09</v>
      </c>
      <c r="H357" s="17" t="str">
        <f ca="1">VLOOKUP(B357,tb_cliente!$A$5:$J$200,7,FALSE)</f>
        <v>Maria Helena</v>
      </c>
      <c r="I357" s="17" t="str">
        <f ca="1">VLOOKUP(B357,tb_cliente!$A$5:$J$200,8,FALSE)</f>
        <v>Recife</v>
      </c>
      <c r="J357" s="17" t="str">
        <f ca="1">VLOOKUP(B357,tb_cliente!$A$5:$J$200,9,FALSE)</f>
        <v>PE</v>
      </c>
      <c r="K357" s="17" t="str">
        <f ca="1">VLOOKUP(B357,tb_cliente!$A$5:$J$200,10,FALSE)</f>
        <v>52031‑216</v>
      </c>
      <c r="L357" s="13" t="s">
        <v>856</v>
      </c>
      <c r="M357" s="28" t="s">
        <v>1000</v>
      </c>
      <c r="N357" s="25" t="s">
        <v>910</v>
      </c>
      <c r="O357" s="20">
        <v>73.400000000000006</v>
      </c>
    </row>
    <row r="358" spans="1:15" ht="30" x14ac:dyDescent="0.25">
      <c r="A358" s="15">
        <v>357</v>
      </c>
      <c r="B358" s="15">
        <f t="shared" ca="1" si="2"/>
        <v>60</v>
      </c>
      <c r="C358" s="17" t="str">
        <f ca="1">VLOOKUP(B358,tb_cliente!$A$5:$J$200,2,FALSE)</f>
        <v>Demetrios da Conceição Oliveira</v>
      </c>
      <c r="D358" s="17" t="str">
        <f ca="1">VLOOKUP(B358,tb_cliente!$A$5:$J$200,3,FALSE)</f>
        <v>03889548435</v>
      </c>
      <c r="E358" s="17" t="str">
        <f ca="1">VLOOKUP(B358,tb_cliente!$A$5:$J$200,4,FALSE)</f>
        <v xml:space="preserve">Rua Rouget de Lisle </v>
      </c>
      <c r="F358" s="17">
        <f ca="1">VLOOKUP(B358,tb_cliente!$A$5:$J$200,5,FALSE)</f>
        <v>106</v>
      </c>
      <c r="G358" s="17">
        <f ca="1">VLOOKUP(B358,tb_cliente!$A$5:$J$200,6,FALSE)</f>
        <v>135</v>
      </c>
      <c r="H358" s="17" t="str">
        <f ca="1">VLOOKUP(B358,tb_cliente!$A$5:$J$200,7,FALSE)</f>
        <v>São Mateus</v>
      </c>
      <c r="I358" s="17" t="str">
        <f ca="1">VLOOKUP(B358,tb_cliente!$A$5:$J$200,8,FALSE)</f>
        <v>Recife</v>
      </c>
      <c r="J358" s="17" t="str">
        <f ca="1">VLOOKUP(B358,tb_cliente!$A$5:$J$200,9,FALSE)</f>
        <v>PE</v>
      </c>
      <c r="K358" s="17" t="str">
        <f ca="1">VLOOKUP(B358,tb_cliente!$A$5:$J$200,10,FALSE)</f>
        <v>50810‑065</v>
      </c>
      <c r="L358" s="13" t="s">
        <v>856</v>
      </c>
      <c r="M358" s="28" t="s">
        <v>997</v>
      </c>
      <c r="N358" s="25" t="s">
        <v>911</v>
      </c>
      <c r="O358" s="20">
        <v>35.6</v>
      </c>
    </row>
    <row r="359" spans="1:15" ht="45" x14ac:dyDescent="0.25">
      <c r="A359" s="15">
        <v>358</v>
      </c>
      <c r="B359" s="15">
        <f t="shared" ca="1" si="2"/>
        <v>100</v>
      </c>
      <c r="C359" s="17" t="str">
        <f ca="1">VLOOKUP(B359,tb_cliente!$A$5:$J$200,2,FALSE)</f>
        <v>Fabio de Lourdes Fontoura Santos</v>
      </c>
      <c r="D359" s="17" t="str">
        <f ca="1">VLOOKUP(B359,tb_cliente!$A$5:$J$200,3,FALSE)</f>
        <v>06025823707</v>
      </c>
      <c r="E359" s="17" t="str">
        <f ca="1">VLOOKUP(B359,tb_cliente!$A$5:$J$200,4,FALSE)</f>
        <v>Rua Pedro de Souza</v>
      </c>
      <c r="F359" s="17">
        <f ca="1">VLOOKUP(B359,tb_cliente!$A$5:$J$200,5,FALSE)</f>
        <v>79</v>
      </c>
      <c r="G359" s="17" t="str">
        <f ca="1">VLOOKUP(B359,tb_cliente!$A$5:$J$200,6,FALSE)</f>
        <v>casa</v>
      </c>
      <c r="H359" s="17" t="str">
        <f ca="1">VLOOKUP(B359,tb_cliente!$A$5:$J$200,7,FALSE)</f>
        <v>Quintino Bocaiuva</v>
      </c>
      <c r="I359" s="17" t="str">
        <f ca="1">VLOOKUP(B359,tb_cliente!$A$5:$J$200,8,FALSE)</f>
        <v>Recife</v>
      </c>
      <c r="J359" s="17" t="str">
        <f ca="1">VLOOKUP(B359,tb_cliente!$A$5:$J$200,9,FALSE)</f>
        <v>PE</v>
      </c>
      <c r="K359" s="17" t="str">
        <f ca="1">VLOOKUP(B359,tb_cliente!$A$5:$J$200,10,FALSE)</f>
        <v>50920‑825</v>
      </c>
      <c r="L359" s="13" t="s">
        <v>856</v>
      </c>
      <c r="M359" s="28" t="s">
        <v>1004</v>
      </c>
      <c r="N359" s="25" t="s">
        <v>911</v>
      </c>
      <c r="O359" s="20">
        <v>319.60000000000002</v>
      </c>
    </row>
    <row r="360" spans="1:15" ht="45" x14ac:dyDescent="0.25">
      <c r="A360" s="15">
        <v>359</v>
      </c>
      <c r="B360" s="15">
        <f t="shared" ca="1" si="2"/>
        <v>84</v>
      </c>
      <c r="C360" s="17" t="str">
        <f ca="1">VLOOKUP(B360,tb_cliente!$A$5:$J$200,2,FALSE)</f>
        <v>Erika de Carvalho Barros</v>
      </c>
      <c r="D360" s="17" t="str">
        <f ca="1">VLOOKUP(B360,tb_cliente!$A$5:$J$200,3,FALSE)</f>
        <v>05473772700</v>
      </c>
      <c r="E360" s="17" t="str">
        <f ca="1">VLOOKUP(B360,tb_cliente!$A$5:$J$200,4,FALSE)</f>
        <v>Rua Prainha</v>
      </c>
      <c r="F360" s="17">
        <f ca="1">VLOOKUP(B360,tb_cliente!$A$5:$J$200,5,FALSE)</f>
        <v>141</v>
      </c>
      <c r="G360" s="17" t="str">
        <f ca="1">VLOOKUP(B360,tb_cliente!$A$5:$J$200,6,FALSE)</f>
        <v>casa 02</v>
      </c>
      <c r="H360" s="17" t="str">
        <f ca="1">VLOOKUP(B360,tb_cliente!$A$5:$J$200,7,FALSE)</f>
        <v>Santa Cruz da Serra</v>
      </c>
      <c r="I360" s="17" t="str">
        <f ca="1">VLOOKUP(B360,tb_cliente!$A$5:$J$200,8,FALSE)</f>
        <v>Recife</v>
      </c>
      <c r="J360" s="17" t="str">
        <f ca="1">VLOOKUP(B360,tb_cliente!$A$5:$J$200,9,FALSE)</f>
        <v>PE</v>
      </c>
      <c r="K360" s="17" t="str">
        <f ca="1">VLOOKUP(B360,tb_cliente!$A$5:$J$200,10,FALSE)</f>
        <v>50920‑825</v>
      </c>
      <c r="L360" s="13" t="s">
        <v>856</v>
      </c>
      <c r="M360" s="28" t="s">
        <v>1001</v>
      </c>
      <c r="N360" s="25" t="s">
        <v>911</v>
      </c>
      <c r="O360" s="20">
        <v>85.3</v>
      </c>
    </row>
    <row r="361" spans="1:15" ht="45" x14ac:dyDescent="0.25">
      <c r="A361" s="15">
        <v>360</v>
      </c>
      <c r="B361" s="15">
        <f t="shared" ca="1" si="2"/>
        <v>30</v>
      </c>
      <c r="C361" s="17" t="str">
        <f ca="1">VLOOKUP(B361,tb_cliente!$A$5:$J$200,2,FALSE)</f>
        <v>Antônio Bernardo Buriche</v>
      </c>
      <c r="D361" s="17" t="str">
        <f ca="1">VLOOKUP(B361,tb_cliente!$A$5:$J$200,3,FALSE)</f>
        <v>05931442736</v>
      </c>
      <c r="E361" s="17" t="str">
        <f ca="1">VLOOKUP(B361,tb_cliente!$A$5:$J$200,4,FALSE)</f>
        <v>Rua Pedro Lessa</v>
      </c>
      <c r="F361" s="17">
        <f ca="1">VLOOKUP(B361,tb_cliente!$A$5:$J$200,5,FALSE)</f>
        <v>135</v>
      </c>
      <c r="G361" s="17" t="str">
        <f ca="1">VLOOKUP(B361,tb_cliente!$A$5:$J$200,6,FALSE)</f>
        <v>CS2</v>
      </c>
      <c r="H361" s="17" t="str">
        <f ca="1">VLOOKUP(B361,tb_cliente!$A$5:$J$200,7,FALSE)</f>
        <v>Recreio dos Bandeirantes</v>
      </c>
      <c r="I361" s="17" t="str">
        <f ca="1">VLOOKUP(B361,tb_cliente!$A$5:$J$200,8,FALSE)</f>
        <v>Recife</v>
      </c>
      <c r="J361" s="17" t="str">
        <f ca="1">VLOOKUP(B361,tb_cliente!$A$5:$J$200,9,FALSE)</f>
        <v>PE</v>
      </c>
      <c r="K361" s="17" t="str">
        <f ca="1">VLOOKUP(B361,tb_cliente!$A$5:$J$200,10,FALSE)</f>
        <v>50920‑825</v>
      </c>
      <c r="L361" s="13" t="s">
        <v>856</v>
      </c>
      <c r="M361" s="28" t="s">
        <v>1004</v>
      </c>
      <c r="N361" s="25" t="s">
        <v>911</v>
      </c>
      <c r="O361" s="20">
        <v>319.60000000000002</v>
      </c>
    </row>
    <row r="362" spans="1:15" x14ac:dyDescent="0.25">
      <c r="A362" s="15">
        <v>361</v>
      </c>
      <c r="B362" s="15">
        <f t="shared" ca="1" si="2"/>
        <v>8</v>
      </c>
      <c r="C362" s="17" t="str">
        <f ca="1">VLOOKUP(B362,tb_cliente!$A$5:$J$200,2,FALSE)</f>
        <v>Alex Alves Pereira</v>
      </c>
      <c r="D362" s="17" t="str">
        <f ca="1">VLOOKUP(B362,tb_cliente!$A$5:$J$200,3,FALSE)</f>
        <v>05966109792</v>
      </c>
      <c r="E362" s="17" t="str">
        <f ca="1">VLOOKUP(B362,tb_cliente!$A$5:$J$200,4,FALSE)</f>
        <v>Rua Pedro Joao Jose</v>
      </c>
      <c r="F362" s="17" t="str">
        <f ca="1">VLOOKUP(B362,tb_cliente!$A$5:$J$200,5,FALSE)</f>
        <v>s/n</v>
      </c>
      <c r="G362" s="17" t="str">
        <f ca="1">VLOOKUP(B362,tb_cliente!$A$5:$J$200,6,FALSE)</f>
        <v>LT 29 QD 37</v>
      </c>
      <c r="H362" s="17" t="str">
        <f ca="1">VLOOKUP(B362,tb_cliente!$A$5:$J$200,7,FALSE)</f>
        <v>Realengo</v>
      </c>
      <c r="I362" s="17" t="str">
        <f ca="1">VLOOKUP(B362,tb_cliente!$A$5:$J$200,8,FALSE)</f>
        <v>Recife</v>
      </c>
      <c r="J362" s="17" t="str">
        <f ca="1">VLOOKUP(B362,tb_cliente!$A$5:$J$200,9,FALSE)</f>
        <v>PE</v>
      </c>
      <c r="K362" s="17" t="str">
        <f ca="1">VLOOKUP(B362,tb_cliente!$A$5:$J$200,10,FALSE)</f>
        <v>50920‑825</v>
      </c>
      <c r="L362" s="13" t="s">
        <v>856</v>
      </c>
      <c r="M362" s="28" t="s">
        <v>1005</v>
      </c>
      <c r="N362" s="25" t="s">
        <v>911</v>
      </c>
      <c r="O362" s="20">
        <v>8.9</v>
      </c>
    </row>
    <row r="363" spans="1:15" x14ac:dyDescent="0.25">
      <c r="A363" s="15">
        <v>362</v>
      </c>
      <c r="B363" s="15">
        <f t="shared" ca="1" si="2"/>
        <v>153</v>
      </c>
      <c r="C363" s="17" t="str">
        <f ca="1">VLOOKUP(B363,tb_cliente!$A$5:$J$200,2,FALSE)</f>
        <v>Leandro José de Amorim</v>
      </c>
      <c r="D363" s="17" t="str">
        <f ca="1">VLOOKUP(B363,tb_cliente!$A$5:$J$200,3,FALSE)</f>
        <v>05294899605</v>
      </c>
      <c r="E363" s="17" t="str">
        <f ca="1">VLOOKUP(B363,tb_cliente!$A$5:$J$200,4,FALSE)</f>
        <v>Rua Projetada</v>
      </c>
      <c r="F363" s="17">
        <f ca="1">VLOOKUP(B363,tb_cliente!$A$5:$J$200,5,FALSE)</f>
        <v>943</v>
      </c>
      <c r="G363" s="17" t="str">
        <f ca="1">VLOOKUP(B363,tb_cliente!$A$5:$J$200,6,FALSE)</f>
        <v>casa</v>
      </c>
      <c r="H363" s="17" t="str">
        <f ca="1">VLOOKUP(B363,tb_cliente!$A$5:$J$200,7,FALSE)</f>
        <v>Santa Lucia</v>
      </c>
      <c r="I363" s="17" t="str">
        <f ca="1">VLOOKUP(B363,tb_cliente!$A$5:$J$200,8,FALSE)</f>
        <v>Recife</v>
      </c>
      <c r="J363" s="17" t="str">
        <f ca="1">VLOOKUP(B363,tb_cliente!$A$5:$J$200,9,FALSE)</f>
        <v>PE</v>
      </c>
      <c r="K363" s="17" t="str">
        <f ca="1">VLOOKUP(B363,tb_cliente!$A$5:$J$200,10,FALSE)</f>
        <v>50920‑825</v>
      </c>
      <c r="L363" s="13" t="s">
        <v>856</v>
      </c>
      <c r="M363" s="28" t="s">
        <v>999</v>
      </c>
      <c r="N363" s="25" t="s">
        <v>911</v>
      </c>
      <c r="O363" s="20">
        <v>37.799999999999997</v>
      </c>
    </row>
    <row r="364" spans="1:15" ht="30" x14ac:dyDescent="0.25">
      <c r="A364" s="15">
        <v>363</v>
      </c>
      <c r="B364" s="15">
        <f t="shared" ca="1" si="2"/>
        <v>99</v>
      </c>
      <c r="C364" s="17" t="str">
        <f ca="1">VLOOKUP(B364,tb_cliente!$A$5:$J$200,2,FALSE)</f>
        <v>Fabio de Lima Vieira</v>
      </c>
      <c r="D364" s="17" t="str">
        <f ca="1">VLOOKUP(B364,tb_cliente!$A$5:$J$200,3,FALSE)</f>
        <v>04134425561</v>
      </c>
      <c r="E364" s="17" t="str">
        <f ca="1">VLOOKUP(B364,tb_cliente!$A$5:$J$200,4,FALSE)</f>
        <v>Rua Rod Washigton Luiz</v>
      </c>
      <c r="F364" s="17">
        <f ca="1">VLOOKUP(B364,tb_cliente!$A$5:$J$200,5,FALSE)</f>
        <v>5</v>
      </c>
      <c r="G364" s="17" t="str">
        <f ca="1">VLOOKUP(B364,tb_cliente!$A$5:$J$200,6,FALSE)</f>
        <v>NULL</v>
      </c>
      <c r="H364" s="17" t="str">
        <f ca="1">VLOOKUP(B364,tb_cliente!$A$5:$J$200,7,FALSE)</f>
        <v>São José</v>
      </c>
      <c r="I364" s="17" t="str">
        <f ca="1">VLOOKUP(B364,tb_cliente!$A$5:$J$200,8,FALSE)</f>
        <v>Recife</v>
      </c>
      <c r="J364" s="17" t="str">
        <f ca="1">VLOOKUP(B364,tb_cliente!$A$5:$J$200,9,FALSE)</f>
        <v>PE</v>
      </c>
      <c r="K364" s="17" t="str">
        <f ca="1">VLOOKUP(B364,tb_cliente!$A$5:$J$200,10,FALSE)</f>
        <v>50810‑065</v>
      </c>
      <c r="L364" s="13" t="s">
        <v>856</v>
      </c>
      <c r="M364" s="28" t="s">
        <v>997</v>
      </c>
      <c r="N364" s="25" t="s">
        <v>912</v>
      </c>
      <c r="O364" s="20">
        <v>35.6</v>
      </c>
    </row>
    <row r="365" spans="1:15" x14ac:dyDescent="0.25">
      <c r="A365" s="15">
        <v>364</v>
      </c>
      <c r="B365" s="15">
        <f t="shared" ca="1" si="2"/>
        <v>98</v>
      </c>
      <c r="C365" s="17" t="str">
        <f ca="1">VLOOKUP(B365,tb_cliente!$A$5:$J$200,2,FALSE)</f>
        <v>Fabiano de Lima</v>
      </c>
      <c r="D365" s="17" t="str">
        <f ca="1">VLOOKUP(B365,tb_cliente!$A$5:$J$200,3,FALSE)</f>
        <v>08281801706</v>
      </c>
      <c r="E365" s="17" t="str">
        <f ca="1">VLOOKUP(B365,tb_cliente!$A$5:$J$200,4,FALSE)</f>
        <v>Rua Marquês de Barependi</v>
      </c>
      <c r="F365" s="17" t="str">
        <f ca="1">VLOOKUP(B365,tb_cliente!$A$5:$J$200,5,FALSE)</f>
        <v>s/n</v>
      </c>
      <c r="G365" s="17" t="str">
        <f ca="1">VLOOKUP(B365,tb_cliente!$A$5:$J$200,6,FALSE)</f>
        <v>Lt 19 Qd 25</v>
      </c>
      <c r="H365" s="17" t="str">
        <f ca="1">VLOOKUP(B365,tb_cliente!$A$5:$J$200,7,FALSE)</f>
        <v>Petrovale</v>
      </c>
      <c r="I365" s="17" t="str">
        <f ca="1">VLOOKUP(B365,tb_cliente!$A$5:$J$200,8,FALSE)</f>
        <v>Recife</v>
      </c>
      <c r="J365" s="17" t="str">
        <f ca="1">VLOOKUP(B365,tb_cliente!$A$5:$J$200,9,FALSE)</f>
        <v>PE</v>
      </c>
      <c r="K365" s="17" t="str">
        <f ca="1">VLOOKUP(B365,tb_cliente!$A$5:$J$200,10,FALSE)</f>
        <v>52031‑216</v>
      </c>
      <c r="L365" s="13" t="s">
        <v>856</v>
      </c>
      <c r="M365" s="28" t="s">
        <v>998</v>
      </c>
      <c r="N365" s="25" t="s">
        <v>912</v>
      </c>
      <c r="O365" s="20">
        <v>11.9</v>
      </c>
    </row>
    <row r="366" spans="1:15" x14ac:dyDescent="0.25">
      <c r="A366" s="15">
        <v>365</v>
      </c>
      <c r="B366" s="15">
        <f t="shared" ca="1" si="2"/>
        <v>131</v>
      </c>
      <c r="C366" s="17" t="str">
        <f ca="1">VLOOKUP(B366,tb_cliente!$A$5:$J$200,2,FALSE)</f>
        <v>Jeferson Ferreira da Rocha</v>
      </c>
      <c r="D366" s="17" t="str">
        <f ca="1">VLOOKUP(B366,tb_cliente!$A$5:$J$200,3,FALSE)</f>
        <v>03986204682</v>
      </c>
      <c r="E366" s="17" t="str">
        <f ca="1">VLOOKUP(B366,tb_cliente!$A$5:$J$200,4,FALSE)</f>
        <v>Rua Rosa Oliveira Cardoso</v>
      </c>
      <c r="F366" s="17">
        <f ca="1">VLOOKUP(B366,tb_cliente!$A$5:$J$200,5,FALSE)</f>
        <v>192</v>
      </c>
      <c r="G366" s="17" t="str">
        <f ca="1">VLOOKUP(B366,tb_cliente!$A$5:$J$200,6,FALSE)</f>
        <v>SBD Magé</v>
      </c>
      <c r="H366" s="17" t="str">
        <f ca="1">VLOOKUP(B366,tb_cliente!$A$5:$J$200,7,FALSE)</f>
        <v>São Luis</v>
      </c>
      <c r="I366" s="17" t="str">
        <f ca="1">VLOOKUP(B366,tb_cliente!$A$5:$J$200,8,FALSE)</f>
        <v>Recife</v>
      </c>
      <c r="J366" s="17" t="str">
        <f ca="1">VLOOKUP(B366,tb_cliente!$A$5:$J$200,9,FALSE)</f>
        <v>PE</v>
      </c>
      <c r="K366" s="17" t="str">
        <f ca="1">VLOOKUP(B366,tb_cliente!$A$5:$J$200,10,FALSE)</f>
        <v>50810‑065</v>
      </c>
      <c r="L366" s="13" t="s">
        <v>856</v>
      </c>
      <c r="M366" s="28" t="s">
        <v>999</v>
      </c>
      <c r="N366" s="25" t="s">
        <v>912</v>
      </c>
      <c r="O366" s="20">
        <v>37.799999999999997</v>
      </c>
    </row>
    <row r="367" spans="1:15" ht="45" x14ac:dyDescent="0.25">
      <c r="A367" s="15">
        <v>366</v>
      </c>
      <c r="B367" s="15">
        <f t="shared" ca="1" si="2"/>
        <v>33</v>
      </c>
      <c r="C367" s="17" t="str">
        <f ca="1">VLOOKUP(B367,tb_cliente!$A$5:$J$200,2,FALSE)</f>
        <v>Apinagé Boaventura do Nascimento</v>
      </c>
      <c r="D367" s="17" t="str">
        <f ca="1">VLOOKUP(B367,tb_cliente!$A$5:$J$200,3,FALSE)</f>
        <v>07305993748</v>
      </c>
      <c r="E367" s="17" t="str">
        <f ca="1">VLOOKUP(B367,tb_cliente!$A$5:$J$200,4,FALSE)</f>
        <v>Rua Oito</v>
      </c>
      <c r="F367" s="17">
        <f ca="1">VLOOKUP(B367,tb_cliente!$A$5:$J$200,5,FALSE)</f>
        <v>213</v>
      </c>
      <c r="G367" s="17" t="str">
        <f ca="1">VLOOKUP(B367,tb_cliente!$A$5:$J$200,6,FALSE)</f>
        <v>NULL</v>
      </c>
      <c r="H367" s="17" t="str">
        <f ca="1">VLOOKUP(B367,tb_cliente!$A$5:$J$200,7,FALSE)</f>
        <v>Pilar</v>
      </c>
      <c r="I367" s="17" t="str">
        <f ca="1">VLOOKUP(B367,tb_cliente!$A$5:$J$200,8,FALSE)</f>
        <v>Recife</v>
      </c>
      <c r="J367" s="17" t="str">
        <f ca="1">VLOOKUP(B367,tb_cliente!$A$5:$J$200,9,FALSE)</f>
        <v>PE</v>
      </c>
      <c r="K367" s="17" t="str">
        <f ca="1">VLOOKUP(B367,tb_cliente!$A$5:$J$200,10,FALSE)</f>
        <v>50920‑825</v>
      </c>
      <c r="L367" s="13" t="s">
        <v>856</v>
      </c>
      <c r="M367" s="28" t="s">
        <v>1004</v>
      </c>
      <c r="N367" s="25" t="s">
        <v>912</v>
      </c>
      <c r="O367" s="20">
        <v>319.60000000000002</v>
      </c>
    </row>
    <row r="368" spans="1:15" x14ac:dyDescent="0.25">
      <c r="A368" s="15">
        <v>367</v>
      </c>
      <c r="B368" s="15">
        <f t="shared" ca="1" si="2"/>
        <v>94</v>
      </c>
      <c r="C368" s="17" t="str">
        <f ca="1">VLOOKUP(B368,tb_cliente!$A$5:$J$200,2,FALSE)</f>
        <v>Everton de Jesus Reis</v>
      </c>
      <c r="D368" s="17" t="str">
        <f ca="1">VLOOKUP(B368,tb_cliente!$A$5:$J$200,3,FALSE)</f>
        <v>07227366781</v>
      </c>
      <c r="E368" s="17" t="str">
        <f ca="1">VLOOKUP(B368,tb_cliente!$A$5:$J$200,4,FALSE)</f>
        <v>Rua Onofre Silva</v>
      </c>
      <c r="F368" s="17">
        <f ca="1">VLOOKUP(B368,tb_cliente!$A$5:$J$200,5,FALSE)</f>
        <v>54</v>
      </c>
      <c r="G368" s="17" t="str">
        <f ca="1">VLOOKUP(B368,tb_cliente!$A$5:$J$200,6,FALSE)</f>
        <v>casa 1</v>
      </c>
      <c r="H368" s="17" t="str">
        <f ca="1">VLOOKUP(B368,tb_cliente!$A$5:$J$200,7,FALSE)</f>
        <v>Pilar</v>
      </c>
      <c r="I368" s="17" t="str">
        <f ca="1">VLOOKUP(B368,tb_cliente!$A$5:$J$200,8,FALSE)</f>
        <v>Recife</v>
      </c>
      <c r="J368" s="17" t="str">
        <f ca="1">VLOOKUP(B368,tb_cliente!$A$5:$J$200,9,FALSE)</f>
        <v>PE</v>
      </c>
      <c r="K368" s="17" t="str">
        <f ca="1">VLOOKUP(B368,tb_cliente!$A$5:$J$200,10,FALSE)</f>
        <v>50920‑825</v>
      </c>
      <c r="L368" s="13" t="s">
        <v>856</v>
      </c>
      <c r="M368" s="28" t="s">
        <v>998</v>
      </c>
      <c r="N368" s="25" t="s">
        <v>912</v>
      </c>
      <c r="O368" s="20">
        <v>11.9</v>
      </c>
    </row>
    <row r="369" spans="1:15" x14ac:dyDescent="0.25">
      <c r="A369" s="15">
        <v>368</v>
      </c>
      <c r="B369" s="15">
        <f t="shared" ca="1" si="2"/>
        <v>118</v>
      </c>
      <c r="C369" s="17" t="str">
        <f ca="1">VLOOKUP(B369,tb_cliente!$A$5:$J$200,2,FALSE)</f>
        <v>Fredson Diross Siqueira Silva</v>
      </c>
      <c r="D369" s="17" t="str">
        <f ca="1">VLOOKUP(B369,tb_cliente!$A$5:$J$200,3,FALSE)</f>
        <v>10489048770</v>
      </c>
      <c r="E369" s="17" t="str">
        <f ca="1">VLOOKUP(B369,tb_cliente!$A$5:$J$200,4,FALSE)</f>
        <v>Rua Italo Bernardes</v>
      </c>
      <c r="F369" s="17">
        <f ca="1">VLOOKUP(B369,tb_cliente!$A$5:$J$200,5,FALSE)</f>
        <v>13</v>
      </c>
      <c r="G369" s="17" t="str">
        <f ca="1">VLOOKUP(B369,tb_cliente!$A$5:$J$200,6,FALSE)</f>
        <v>NULL</v>
      </c>
      <c r="H369" s="17" t="str">
        <f ca="1">VLOOKUP(B369,tb_cliente!$A$5:$J$200,7,FALSE)</f>
        <v>Nossa Senhora do Carmo</v>
      </c>
      <c r="I369" s="17" t="str">
        <f ca="1">VLOOKUP(B369,tb_cliente!$A$5:$J$200,8,FALSE)</f>
        <v>Recife</v>
      </c>
      <c r="J369" s="17" t="str">
        <f ca="1">VLOOKUP(B369,tb_cliente!$A$5:$J$200,9,FALSE)</f>
        <v>PE</v>
      </c>
      <c r="K369" s="17" t="str">
        <f ca="1">VLOOKUP(B369,tb_cliente!$A$5:$J$200,10,FALSE)</f>
        <v>52031‑216</v>
      </c>
      <c r="L369" s="13" t="s">
        <v>856</v>
      </c>
      <c r="M369" s="28" t="s">
        <v>999</v>
      </c>
      <c r="N369" s="25" t="s">
        <v>912</v>
      </c>
      <c r="O369" s="20">
        <v>37.799999999999997</v>
      </c>
    </row>
    <row r="370" spans="1:15" ht="30" x14ac:dyDescent="0.25">
      <c r="A370" s="15">
        <v>369</v>
      </c>
      <c r="B370" s="15">
        <f t="shared" ca="1" si="2"/>
        <v>106</v>
      </c>
      <c r="C370" s="17" t="str">
        <f ca="1">VLOOKUP(B370,tb_cliente!$A$5:$J$200,2,FALSE)</f>
        <v>Felipe de Paiva</v>
      </c>
      <c r="D370" s="17" t="str">
        <f ca="1">VLOOKUP(B370,tb_cliente!$A$5:$J$200,3,FALSE)</f>
        <v>07563317603</v>
      </c>
      <c r="E370" s="17" t="str">
        <f ca="1">VLOOKUP(B370,tb_cliente!$A$5:$J$200,4,FALSE)</f>
        <v>Rua Nogueira da Gama</v>
      </c>
      <c r="F370" s="17" t="str">
        <f ca="1">VLOOKUP(B370,tb_cliente!$A$5:$J$200,5,FALSE)</f>
        <v>s/n</v>
      </c>
      <c r="G370" s="17" t="str">
        <f ca="1">VLOOKUP(B370,tb_cliente!$A$5:$J$200,6,FALSE)</f>
        <v>Casa 01 Lt 01 Qd 01</v>
      </c>
      <c r="H370" s="17" t="str">
        <f ca="1">VLOOKUP(B370,tb_cliente!$A$5:$J$200,7,FALSE)</f>
        <v>Pilar</v>
      </c>
      <c r="I370" s="17" t="str">
        <f ca="1">VLOOKUP(B370,tb_cliente!$A$5:$J$200,8,FALSE)</f>
        <v>Recife</v>
      </c>
      <c r="J370" s="17" t="str">
        <f ca="1">VLOOKUP(B370,tb_cliente!$A$5:$J$200,9,FALSE)</f>
        <v>PE</v>
      </c>
      <c r="K370" s="17" t="str">
        <f ca="1">VLOOKUP(B370,tb_cliente!$A$5:$J$200,10,FALSE)</f>
        <v>50920‑825</v>
      </c>
      <c r="L370" s="13" t="s">
        <v>856</v>
      </c>
      <c r="M370" s="28" t="s">
        <v>997</v>
      </c>
      <c r="N370" s="25" t="s">
        <v>912</v>
      </c>
      <c r="O370" s="20">
        <v>35.6</v>
      </c>
    </row>
    <row r="371" spans="1:15" ht="45" x14ac:dyDescent="0.25">
      <c r="A371" s="15">
        <v>370</v>
      </c>
      <c r="B371" s="15">
        <f t="shared" ca="1" si="2"/>
        <v>162</v>
      </c>
      <c r="C371" s="17" t="str">
        <f ca="1">VLOOKUP(B371,tb_cliente!$A$5:$J$200,2,FALSE)</f>
        <v>Luciene Lucas Lopes Bahia</v>
      </c>
      <c r="D371" s="17" t="str">
        <f ca="1">VLOOKUP(B371,tb_cliente!$A$5:$J$200,3,FALSE)</f>
        <v>04379197622</v>
      </c>
      <c r="E371" s="17" t="str">
        <f ca="1">VLOOKUP(B371,tb_cliente!$A$5:$J$200,4,FALSE)</f>
        <v>Rua Rio D´Ouro</v>
      </c>
      <c r="F371" s="17">
        <f ca="1">VLOOKUP(B371,tb_cliente!$A$5:$J$200,5,FALSE)</f>
        <v>215</v>
      </c>
      <c r="G371" s="17" t="str">
        <f ca="1">VLOOKUP(B371,tb_cliente!$A$5:$J$200,6,FALSE)</f>
        <v>Lt 19 Qd 10 Cs 04</v>
      </c>
      <c r="H371" s="17" t="str">
        <f ca="1">VLOOKUP(B371,tb_cliente!$A$5:$J$200,7,FALSE)</f>
        <v>São Bento</v>
      </c>
      <c r="I371" s="17" t="str">
        <f ca="1">VLOOKUP(B371,tb_cliente!$A$5:$J$200,8,FALSE)</f>
        <v>Recife</v>
      </c>
      <c r="J371" s="17" t="str">
        <f ca="1">VLOOKUP(B371,tb_cliente!$A$5:$J$200,9,FALSE)</f>
        <v>PE</v>
      </c>
      <c r="K371" s="17" t="str">
        <f ca="1">VLOOKUP(B371,tb_cliente!$A$5:$J$200,10,FALSE)</f>
        <v>50810‑065</v>
      </c>
      <c r="L371" s="13" t="s">
        <v>856</v>
      </c>
      <c r="M371" s="28" t="s">
        <v>1002</v>
      </c>
      <c r="N371" s="25" t="s">
        <v>913</v>
      </c>
      <c r="O371" s="20">
        <v>123.1</v>
      </c>
    </row>
    <row r="372" spans="1:15" ht="30" x14ac:dyDescent="0.25">
      <c r="A372" s="15">
        <v>371</v>
      </c>
      <c r="B372" s="15">
        <f t="shared" ca="1" si="2"/>
        <v>21</v>
      </c>
      <c r="C372" s="17" t="str">
        <f ca="1">VLOOKUP(B372,tb_cliente!$A$5:$J$200,2,FALSE)</f>
        <v>Ana Araujo Lima</v>
      </c>
      <c r="D372" s="17" t="str">
        <f ca="1">VLOOKUP(B372,tb_cliente!$A$5:$J$200,3,FALSE)</f>
        <v>05848617481</v>
      </c>
      <c r="E372" s="17" t="str">
        <f ca="1">VLOOKUP(B372,tb_cliente!$A$5:$J$200,4,FALSE)</f>
        <v>Rua Pedro Toledo</v>
      </c>
      <c r="F372" s="17">
        <f ca="1">VLOOKUP(B372,tb_cliente!$A$5:$J$200,5,FALSE)</f>
        <v>26</v>
      </c>
      <c r="G372" s="17" t="str">
        <f ca="1">VLOOKUP(B372,tb_cliente!$A$5:$J$200,6,FALSE)</f>
        <v>LT 26 Quadra2</v>
      </c>
      <c r="H372" s="17" t="str">
        <f ca="1">VLOOKUP(B372,tb_cliente!$A$5:$J$200,7,FALSE)</f>
        <v>Residencial Masterviille</v>
      </c>
      <c r="I372" s="17" t="str">
        <f ca="1">VLOOKUP(B372,tb_cliente!$A$5:$J$200,8,FALSE)</f>
        <v>Recife</v>
      </c>
      <c r="J372" s="17" t="str">
        <f ca="1">VLOOKUP(B372,tb_cliente!$A$5:$J$200,9,FALSE)</f>
        <v>PE</v>
      </c>
      <c r="K372" s="17" t="str">
        <f ca="1">VLOOKUP(B372,tb_cliente!$A$5:$J$200,10,FALSE)</f>
        <v>50920‑825</v>
      </c>
      <c r="L372" s="13" t="s">
        <v>856</v>
      </c>
      <c r="M372" s="28" t="s">
        <v>1000</v>
      </c>
      <c r="N372" s="25" t="s">
        <v>913</v>
      </c>
      <c r="O372" s="20">
        <v>73.400000000000006</v>
      </c>
    </row>
    <row r="373" spans="1:15" ht="45" x14ac:dyDescent="0.25">
      <c r="A373" s="15">
        <v>372</v>
      </c>
      <c r="B373" s="15">
        <f t="shared" ca="1" si="2"/>
        <v>77</v>
      </c>
      <c r="C373" s="17" t="str">
        <f ca="1">VLOOKUP(B373,tb_cliente!$A$5:$J$200,2,FALSE)</f>
        <v>Edson da Silva Pedroso</v>
      </c>
      <c r="D373" s="17" t="str">
        <f ca="1">VLOOKUP(B373,tb_cliente!$A$5:$J$200,3,FALSE)</f>
        <v>05187915773</v>
      </c>
      <c r="E373" s="17" t="str">
        <f ca="1">VLOOKUP(B373,tb_cliente!$A$5:$J$200,4,FALSE)</f>
        <v>Rua Projetada Cinco Francisco Machado</v>
      </c>
      <c r="F373" s="17" t="str">
        <f ca="1">VLOOKUP(B373,tb_cliente!$A$5:$J$200,5,FALSE)</f>
        <v>s/n</v>
      </c>
      <c r="G373" s="17" t="str">
        <f ca="1">VLOOKUP(B373,tb_cliente!$A$5:$J$200,6,FALSE)</f>
        <v>Lt 36 Qd L</v>
      </c>
      <c r="H373" s="17" t="str">
        <f ca="1">VLOOKUP(B373,tb_cliente!$A$5:$J$200,7,FALSE)</f>
        <v>Santa Rita de Cassia</v>
      </c>
      <c r="I373" s="17" t="str">
        <f ca="1">VLOOKUP(B373,tb_cliente!$A$5:$J$200,8,FALSE)</f>
        <v>Recife</v>
      </c>
      <c r="J373" s="17" t="str">
        <f ca="1">VLOOKUP(B373,tb_cliente!$A$5:$J$200,9,FALSE)</f>
        <v>PE</v>
      </c>
      <c r="K373" s="17" t="str">
        <f ca="1">VLOOKUP(B373,tb_cliente!$A$5:$J$200,10,FALSE)</f>
        <v>50810‑065</v>
      </c>
      <c r="L373" s="13" t="s">
        <v>856</v>
      </c>
      <c r="M373" s="28" t="s">
        <v>1002</v>
      </c>
      <c r="N373" s="25" t="s">
        <v>913</v>
      </c>
      <c r="O373" s="20">
        <v>123.1</v>
      </c>
    </row>
    <row r="374" spans="1:15" x14ac:dyDescent="0.25">
      <c r="A374" s="15">
        <v>373</v>
      </c>
      <c r="B374" s="15">
        <f t="shared" ca="1" si="2"/>
        <v>18</v>
      </c>
      <c r="C374" s="17" t="str">
        <f ca="1">VLOOKUP(B374,tb_cliente!$A$5:$J$200,2,FALSE)</f>
        <v>Amanda Aparecido dos Santos</v>
      </c>
      <c r="D374" s="17" t="str">
        <f ca="1">VLOOKUP(B374,tb_cliente!$A$5:$J$200,3,FALSE)</f>
        <v>10508706735</v>
      </c>
      <c r="E374" s="17" t="str">
        <f ca="1">VLOOKUP(B374,tb_cliente!$A$5:$J$200,4,FALSE)</f>
        <v>Rua Italo Bernardes</v>
      </c>
      <c r="F374" s="17">
        <f ca="1">VLOOKUP(B374,tb_cliente!$A$5:$J$200,5,FALSE)</f>
        <v>15</v>
      </c>
      <c r="G374" s="17" t="str">
        <f ca="1">VLOOKUP(B374,tb_cliente!$A$5:$J$200,6,FALSE)</f>
        <v>casa 02</v>
      </c>
      <c r="H374" s="17" t="str">
        <f ca="1">VLOOKUP(B374,tb_cliente!$A$5:$J$200,7,FALSE)</f>
        <v xml:space="preserve">Nossa Senhora </v>
      </c>
      <c r="I374" s="17" t="str">
        <f ca="1">VLOOKUP(B374,tb_cliente!$A$5:$J$200,8,FALSE)</f>
        <v>Recife</v>
      </c>
      <c r="J374" s="17" t="str">
        <f ca="1">VLOOKUP(B374,tb_cliente!$A$5:$J$200,9,FALSE)</f>
        <v>PE</v>
      </c>
      <c r="K374" s="17" t="str">
        <f ca="1">VLOOKUP(B374,tb_cliente!$A$5:$J$200,10,FALSE)</f>
        <v>52031‑216</v>
      </c>
      <c r="L374" s="13" t="s">
        <v>856</v>
      </c>
      <c r="M374" s="28" t="s">
        <v>1005</v>
      </c>
      <c r="N374" s="25" t="s">
        <v>913</v>
      </c>
      <c r="O374" s="20">
        <v>8.9</v>
      </c>
    </row>
    <row r="375" spans="1:15" ht="30" x14ac:dyDescent="0.25">
      <c r="A375" s="15">
        <v>374</v>
      </c>
      <c r="B375" s="15">
        <f t="shared" ca="1" si="2"/>
        <v>175</v>
      </c>
      <c r="C375" s="17" t="str">
        <f ca="1">VLOOKUP(B375,tb_cliente!$A$5:$J$200,2,FALSE)</f>
        <v>Raphael Presley Silva</v>
      </c>
      <c r="D375" s="17" t="str">
        <f ca="1">VLOOKUP(B375,tb_cliente!$A$5:$J$200,3,FALSE)</f>
        <v>05245043709</v>
      </c>
      <c r="E375" s="17" t="str">
        <f ca="1">VLOOKUP(B375,tb_cliente!$A$5:$J$200,4,FALSE)</f>
        <v>Rua Projetada</v>
      </c>
      <c r="F375" s="17">
        <f ca="1">VLOOKUP(B375,tb_cliente!$A$5:$J$200,5,FALSE)</f>
        <v>18</v>
      </c>
      <c r="G375" s="17" t="str">
        <f ca="1">VLOOKUP(B375,tb_cliente!$A$5:$J$200,6,FALSE)</f>
        <v>casa</v>
      </c>
      <c r="H375" s="17" t="str">
        <f ca="1">VLOOKUP(B375,tb_cliente!$A$5:$J$200,7,FALSE)</f>
        <v>Santa Luzia</v>
      </c>
      <c r="I375" s="17" t="str">
        <f ca="1">VLOOKUP(B375,tb_cliente!$A$5:$J$200,8,FALSE)</f>
        <v>Recife</v>
      </c>
      <c r="J375" s="17" t="str">
        <f ca="1">VLOOKUP(B375,tb_cliente!$A$5:$J$200,9,FALSE)</f>
        <v>PE</v>
      </c>
      <c r="K375" s="17" t="str">
        <f ca="1">VLOOKUP(B375,tb_cliente!$A$5:$J$200,10,FALSE)</f>
        <v>50920‑825</v>
      </c>
      <c r="L375" s="13" t="s">
        <v>856</v>
      </c>
      <c r="M375" s="28" t="s">
        <v>997</v>
      </c>
      <c r="N375" s="25" t="s">
        <v>913</v>
      </c>
      <c r="O375" s="20">
        <v>35.6</v>
      </c>
    </row>
    <row r="376" spans="1:15" ht="30" x14ac:dyDescent="0.25">
      <c r="A376" s="15">
        <v>375</v>
      </c>
      <c r="B376" s="15">
        <f t="shared" ca="1" si="2"/>
        <v>99</v>
      </c>
      <c r="C376" s="17" t="str">
        <f ca="1">VLOOKUP(B376,tb_cliente!$A$5:$J$200,2,FALSE)</f>
        <v>Fabio de Lima Vieira</v>
      </c>
      <c r="D376" s="17" t="str">
        <f ca="1">VLOOKUP(B376,tb_cliente!$A$5:$J$200,3,FALSE)</f>
        <v>04134425561</v>
      </c>
      <c r="E376" s="17" t="str">
        <f ca="1">VLOOKUP(B376,tb_cliente!$A$5:$J$200,4,FALSE)</f>
        <v>Rua Rod Washigton Luiz</v>
      </c>
      <c r="F376" s="17">
        <f ca="1">VLOOKUP(B376,tb_cliente!$A$5:$J$200,5,FALSE)</f>
        <v>5</v>
      </c>
      <c r="G376" s="17" t="str">
        <f ca="1">VLOOKUP(B376,tb_cliente!$A$5:$J$200,6,FALSE)</f>
        <v>NULL</v>
      </c>
      <c r="H376" s="17" t="str">
        <f ca="1">VLOOKUP(B376,tb_cliente!$A$5:$J$200,7,FALSE)</f>
        <v>São José</v>
      </c>
      <c r="I376" s="17" t="str">
        <f ca="1">VLOOKUP(B376,tb_cliente!$A$5:$J$200,8,FALSE)</f>
        <v>Recife</v>
      </c>
      <c r="J376" s="17" t="str">
        <f ca="1">VLOOKUP(B376,tb_cliente!$A$5:$J$200,9,FALSE)</f>
        <v>PE</v>
      </c>
      <c r="K376" s="17" t="str">
        <f ca="1">VLOOKUP(B376,tb_cliente!$A$5:$J$200,10,FALSE)</f>
        <v>50810‑065</v>
      </c>
      <c r="L376" s="13" t="s">
        <v>856</v>
      </c>
      <c r="M376" s="28" t="s">
        <v>997</v>
      </c>
      <c r="N376" s="25" t="s">
        <v>913</v>
      </c>
      <c r="O376" s="20">
        <v>35.6</v>
      </c>
    </row>
    <row r="377" spans="1:15" x14ac:dyDescent="0.25">
      <c r="A377" s="15">
        <v>376</v>
      </c>
      <c r="B377" s="15">
        <f t="shared" ca="1" si="2"/>
        <v>101</v>
      </c>
      <c r="C377" s="17" t="str">
        <f ca="1">VLOOKUP(B377,tb_cliente!$A$5:$J$200,2,FALSE)</f>
        <v>Fabio de Melo Cavalcante</v>
      </c>
      <c r="D377" s="17" t="str">
        <f ca="1">VLOOKUP(B377,tb_cliente!$A$5:$J$200,3,FALSE)</f>
        <v>08253144780</v>
      </c>
      <c r="E377" s="17" t="str">
        <f ca="1">VLOOKUP(B377,tb_cliente!$A$5:$J$200,4,FALSE)</f>
        <v>Rua Marques de Paranagua</v>
      </c>
      <c r="F377" s="17">
        <f ca="1">VLOOKUP(B377,tb_cliente!$A$5:$J$200,5,FALSE)</f>
        <v>126</v>
      </c>
      <c r="G377" s="17" t="str">
        <f ca="1">VLOOKUP(B377,tb_cliente!$A$5:$J$200,6,FALSE)</f>
        <v>NULL</v>
      </c>
      <c r="H377" s="17" t="str">
        <f ca="1">VLOOKUP(B377,tb_cliente!$A$5:$J$200,7,FALSE)</f>
        <v>Petrovale</v>
      </c>
      <c r="I377" s="17" t="str">
        <f ca="1">VLOOKUP(B377,tb_cliente!$A$5:$J$200,8,FALSE)</f>
        <v>Recife</v>
      </c>
      <c r="J377" s="17" t="str">
        <f ca="1">VLOOKUP(B377,tb_cliente!$A$5:$J$200,9,FALSE)</f>
        <v>PE</v>
      </c>
      <c r="K377" s="17" t="str">
        <f ca="1">VLOOKUP(B377,tb_cliente!$A$5:$J$200,10,FALSE)</f>
        <v>52031‑216</v>
      </c>
      <c r="L377" s="13" t="s">
        <v>856</v>
      </c>
      <c r="M377" s="28" t="s">
        <v>1005</v>
      </c>
      <c r="N377" s="25" t="s">
        <v>913</v>
      </c>
      <c r="O377" s="20">
        <v>8.9</v>
      </c>
    </row>
    <row r="378" spans="1:15" x14ac:dyDescent="0.25">
      <c r="A378" s="15">
        <v>377</v>
      </c>
      <c r="B378" s="15">
        <f t="shared" ca="1" si="2"/>
        <v>18</v>
      </c>
      <c r="C378" s="17" t="str">
        <f ca="1">VLOOKUP(B378,tb_cliente!$A$5:$J$200,2,FALSE)</f>
        <v>Amanda Aparecido dos Santos</v>
      </c>
      <c r="D378" s="17" t="str">
        <f ca="1">VLOOKUP(B378,tb_cliente!$A$5:$J$200,3,FALSE)</f>
        <v>10508706735</v>
      </c>
      <c r="E378" s="17" t="str">
        <f ca="1">VLOOKUP(B378,tb_cliente!$A$5:$J$200,4,FALSE)</f>
        <v>Rua Italo Bernardes</v>
      </c>
      <c r="F378" s="17">
        <f ca="1">VLOOKUP(B378,tb_cliente!$A$5:$J$200,5,FALSE)</f>
        <v>15</v>
      </c>
      <c r="G378" s="17" t="str">
        <f ca="1">VLOOKUP(B378,tb_cliente!$A$5:$J$200,6,FALSE)</f>
        <v>casa 02</v>
      </c>
      <c r="H378" s="17" t="str">
        <f ca="1">VLOOKUP(B378,tb_cliente!$A$5:$J$200,7,FALSE)</f>
        <v xml:space="preserve">Nossa Senhora </v>
      </c>
      <c r="I378" s="17" t="str">
        <f ca="1">VLOOKUP(B378,tb_cliente!$A$5:$J$200,8,FALSE)</f>
        <v>Recife</v>
      </c>
      <c r="J378" s="17" t="str">
        <f ca="1">VLOOKUP(B378,tb_cliente!$A$5:$J$200,9,FALSE)</f>
        <v>PE</v>
      </c>
      <c r="K378" s="17" t="str">
        <f ca="1">VLOOKUP(B378,tb_cliente!$A$5:$J$200,10,FALSE)</f>
        <v>52031‑216</v>
      </c>
      <c r="L378" s="13" t="s">
        <v>856</v>
      </c>
      <c r="M378" s="28" t="s">
        <v>1005</v>
      </c>
      <c r="N378" s="25" t="s">
        <v>914</v>
      </c>
      <c r="O378" s="20">
        <v>8.9</v>
      </c>
    </row>
    <row r="379" spans="1:15" ht="30" x14ac:dyDescent="0.25">
      <c r="A379" s="15">
        <v>378</v>
      </c>
      <c r="B379" s="15">
        <f t="shared" ca="1" si="2"/>
        <v>140</v>
      </c>
      <c r="C379" s="17" t="str">
        <f ca="1">VLOOKUP(B379,tb_cliente!$A$5:$J$200,2,FALSE)</f>
        <v>Jorge Galbim Soares</v>
      </c>
      <c r="D379" s="17" t="str">
        <f ca="1">VLOOKUP(B379,tb_cliente!$A$5:$J$200,3,FALSE)</f>
        <v>10457693684</v>
      </c>
      <c r="E379" s="17" t="str">
        <f ca="1">VLOOKUP(B379,tb_cliente!$A$5:$J$200,4,FALSE)</f>
        <v>Rua Italo Bernardes</v>
      </c>
      <c r="F379" s="17">
        <f ca="1">VLOOKUP(B379,tb_cliente!$A$5:$J$200,5,FALSE)</f>
        <v>494</v>
      </c>
      <c r="G379" s="17" t="str">
        <f ca="1">VLOOKUP(B379,tb_cliente!$A$5:$J$200,6,FALSE)</f>
        <v>cs 06</v>
      </c>
      <c r="H379" s="17" t="str">
        <f ca="1">VLOOKUP(B379,tb_cliente!$A$5:$J$200,7,FALSE)</f>
        <v>Nossa Senhora do Carmo</v>
      </c>
      <c r="I379" s="17" t="str">
        <f ca="1">VLOOKUP(B379,tb_cliente!$A$5:$J$200,8,FALSE)</f>
        <v>Recife</v>
      </c>
      <c r="J379" s="17" t="str">
        <f ca="1">VLOOKUP(B379,tb_cliente!$A$5:$J$200,9,FALSE)</f>
        <v>PE</v>
      </c>
      <c r="K379" s="17" t="str">
        <f ca="1">VLOOKUP(B379,tb_cliente!$A$5:$J$200,10,FALSE)</f>
        <v>52031‑216</v>
      </c>
      <c r="L379" s="13" t="s">
        <v>856</v>
      </c>
      <c r="M379" s="28" t="s">
        <v>997</v>
      </c>
      <c r="N379" s="25" t="s">
        <v>914</v>
      </c>
      <c r="O379" s="20">
        <v>35.6</v>
      </c>
    </row>
    <row r="380" spans="1:15" ht="30" x14ac:dyDescent="0.25">
      <c r="A380" s="15">
        <v>379</v>
      </c>
      <c r="B380" s="15">
        <f t="shared" ca="1" si="2"/>
        <v>56</v>
      </c>
      <c r="C380" s="17" t="str">
        <f ca="1">VLOOKUP(B380,tb_cliente!$A$5:$J$200,2,FALSE)</f>
        <v>David Cristina de Souza</v>
      </c>
      <c r="D380" s="17" t="str">
        <f ca="1">VLOOKUP(B380,tb_cliente!$A$5:$J$200,3,FALSE)</f>
        <v>10314658710</v>
      </c>
      <c r="E380" s="17" t="str">
        <f ca="1">VLOOKUP(B380,tb_cliente!$A$5:$J$200,4,FALSE)</f>
        <v>Rua J</v>
      </c>
      <c r="F380" s="17">
        <f ca="1">VLOOKUP(B380,tb_cliente!$A$5:$J$200,5,FALSE)</f>
        <v>23</v>
      </c>
      <c r="G380" s="17" t="str">
        <f ca="1">VLOOKUP(B380,tb_cliente!$A$5:$J$200,6,FALSE)</f>
        <v>NULL</v>
      </c>
      <c r="H380" s="17" t="str">
        <f ca="1">VLOOKUP(B380,tb_cliente!$A$5:$J$200,7,FALSE)</f>
        <v>Nova Campinas</v>
      </c>
      <c r="I380" s="17" t="str">
        <f ca="1">VLOOKUP(B380,tb_cliente!$A$5:$J$200,8,FALSE)</f>
        <v>Recife</v>
      </c>
      <c r="J380" s="17" t="str">
        <f ca="1">VLOOKUP(B380,tb_cliente!$A$5:$J$200,9,FALSE)</f>
        <v>PE</v>
      </c>
      <c r="K380" s="17" t="str">
        <f ca="1">VLOOKUP(B380,tb_cliente!$A$5:$J$200,10,FALSE)</f>
        <v>52031‑216</v>
      </c>
      <c r="L380" s="13" t="s">
        <v>856</v>
      </c>
      <c r="M380" s="28" t="s">
        <v>997</v>
      </c>
      <c r="N380" s="25" t="s">
        <v>914</v>
      </c>
      <c r="O380" s="20">
        <v>35.6</v>
      </c>
    </row>
    <row r="381" spans="1:15" ht="30" x14ac:dyDescent="0.25">
      <c r="A381" s="15">
        <v>380</v>
      </c>
      <c r="B381" s="15">
        <f t="shared" ca="1" si="2"/>
        <v>28</v>
      </c>
      <c r="C381" s="17" t="str">
        <f ca="1">VLOOKUP(B381,tb_cliente!$A$5:$J$200,2,FALSE)</f>
        <v>Anselmo Barros da Silva Neto</v>
      </c>
      <c r="D381" s="17" t="str">
        <f ca="1">VLOOKUP(B381,tb_cliente!$A$5:$J$200,3,FALSE)</f>
        <v>03671774720</v>
      </c>
      <c r="E381" s="17" t="str">
        <f ca="1">VLOOKUP(B381,tb_cliente!$A$5:$J$200,4,FALSE)</f>
        <v xml:space="preserve">Rua Rua Giparana </v>
      </c>
      <c r="F381" s="17">
        <f ca="1">VLOOKUP(B381,tb_cliente!$A$5:$J$200,5,FALSE)</f>
        <v>7</v>
      </c>
      <c r="G381" s="17" t="str">
        <f ca="1">VLOOKUP(B381,tb_cliente!$A$5:$J$200,6,FALSE)</f>
        <v>NULL</v>
      </c>
      <c r="H381" s="17" t="str">
        <f ca="1">VLOOKUP(B381,tb_cliente!$A$5:$J$200,7,FALSE)</f>
        <v>Saracuruna</v>
      </c>
      <c r="I381" s="17" t="str">
        <f ca="1">VLOOKUP(B381,tb_cliente!$A$5:$J$200,8,FALSE)</f>
        <v>Recife</v>
      </c>
      <c r="J381" s="17" t="str">
        <f ca="1">VLOOKUP(B381,tb_cliente!$A$5:$J$200,9,FALSE)</f>
        <v>PE</v>
      </c>
      <c r="K381" s="17" t="str">
        <f ca="1">VLOOKUP(B381,tb_cliente!$A$5:$J$200,10,FALSE)</f>
        <v>50010-010</v>
      </c>
      <c r="L381" s="13" t="s">
        <v>856</v>
      </c>
      <c r="M381" s="28" t="s">
        <v>997</v>
      </c>
      <c r="N381" s="25" t="s">
        <v>914</v>
      </c>
      <c r="O381" s="20">
        <v>35.6</v>
      </c>
    </row>
    <row r="382" spans="1:15" ht="45" x14ac:dyDescent="0.25">
      <c r="A382" s="15">
        <v>381</v>
      </c>
      <c r="B382" s="15">
        <f t="shared" ca="1" si="2"/>
        <v>109</v>
      </c>
      <c r="C382" s="17" t="str">
        <f ca="1">VLOOKUP(B382,tb_cliente!$A$5:$J$200,2,FALSE)</f>
        <v>Fernanda de Sá</v>
      </c>
      <c r="D382" s="17" t="str">
        <f ca="1">VLOOKUP(B382,tb_cliente!$A$5:$J$200,3,FALSE)</f>
        <v>08704004725</v>
      </c>
      <c r="E382" s="17" t="str">
        <f ca="1">VLOOKUP(B382,tb_cliente!$A$5:$J$200,4,FALSE)</f>
        <v>Rua Margarida</v>
      </c>
      <c r="F382" s="17">
        <f ca="1">VLOOKUP(B382,tb_cliente!$A$5:$J$200,5,FALSE)</f>
        <v>0</v>
      </c>
      <c r="G382" s="17" t="str">
        <f ca="1">VLOOKUP(B382,tb_cliente!$A$5:$J$200,6,FALSE)</f>
        <v>Lt 7 Qd 3</v>
      </c>
      <c r="H382" s="17" t="str">
        <f ca="1">VLOOKUP(B382,tb_cliente!$A$5:$J$200,7,FALSE)</f>
        <v>Parque Suecia</v>
      </c>
      <c r="I382" s="17" t="str">
        <f ca="1">VLOOKUP(B382,tb_cliente!$A$5:$J$200,8,FALSE)</f>
        <v>Recife</v>
      </c>
      <c r="J382" s="17" t="str">
        <f ca="1">VLOOKUP(B382,tb_cliente!$A$5:$J$200,9,FALSE)</f>
        <v>PE</v>
      </c>
      <c r="K382" s="17" t="str">
        <f ca="1">VLOOKUP(B382,tb_cliente!$A$5:$J$200,10,FALSE)</f>
        <v>52031‑216</v>
      </c>
      <c r="L382" s="13" t="s">
        <v>856</v>
      </c>
      <c r="M382" s="28" t="s">
        <v>1003</v>
      </c>
      <c r="N382" s="25" t="s">
        <v>914</v>
      </c>
      <c r="O382" s="20">
        <v>196.5</v>
      </c>
    </row>
    <row r="383" spans="1:15" ht="30" x14ac:dyDescent="0.25">
      <c r="A383" s="15">
        <v>382</v>
      </c>
      <c r="B383" s="15">
        <f t="shared" ca="1" si="2"/>
        <v>18</v>
      </c>
      <c r="C383" s="17" t="str">
        <f ca="1">VLOOKUP(B383,tb_cliente!$A$5:$J$200,2,FALSE)</f>
        <v>Amanda Aparecido dos Santos</v>
      </c>
      <c r="D383" s="17" t="str">
        <f ca="1">VLOOKUP(B383,tb_cliente!$A$5:$J$200,3,FALSE)</f>
        <v>10508706735</v>
      </c>
      <c r="E383" s="17" t="str">
        <f ca="1">VLOOKUP(B383,tb_cliente!$A$5:$J$200,4,FALSE)</f>
        <v>Rua Italo Bernardes</v>
      </c>
      <c r="F383" s="17">
        <f ca="1">VLOOKUP(B383,tb_cliente!$A$5:$J$200,5,FALSE)</f>
        <v>15</v>
      </c>
      <c r="G383" s="17" t="str">
        <f ca="1">VLOOKUP(B383,tb_cliente!$A$5:$J$200,6,FALSE)</f>
        <v>casa 02</v>
      </c>
      <c r="H383" s="17" t="str">
        <f ca="1">VLOOKUP(B383,tb_cliente!$A$5:$J$200,7,FALSE)</f>
        <v xml:space="preserve">Nossa Senhora </v>
      </c>
      <c r="I383" s="17" t="str">
        <f ca="1">VLOOKUP(B383,tb_cliente!$A$5:$J$200,8,FALSE)</f>
        <v>Recife</v>
      </c>
      <c r="J383" s="17" t="str">
        <f ca="1">VLOOKUP(B383,tb_cliente!$A$5:$J$200,9,FALSE)</f>
        <v>PE</v>
      </c>
      <c r="K383" s="17" t="str">
        <f ca="1">VLOOKUP(B383,tb_cliente!$A$5:$J$200,10,FALSE)</f>
        <v>52031‑216</v>
      </c>
      <c r="L383" s="13" t="s">
        <v>856</v>
      </c>
      <c r="M383" s="28" t="s">
        <v>997</v>
      </c>
      <c r="N383" s="25" t="s">
        <v>915</v>
      </c>
      <c r="O383" s="20">
        <v>35.6</v>
      </c>
    </row>
    <row r="384" spans="1:15" x14ac:dyDescent="0.25">
      <c r="A384" s="15">
        <v>383</v>
      </c>
      <c r="B384" s="15">
        <f t="shared" ca="1" si="2"/>
        <v>68</v>
      </c>
      <c r="C384" s="17" t="str">
        <f ca="1">VLOOKUP(B384,tb_cliente!$A$5:$J$200,2,FALSE)</f>
        <v>Domingos da Costa</v>
      </c>
      <c r="D384" s="17" t="str">
        <f ca="1">VLOOKUP(B384,tb_cliente!$A$5:$J$200,3,FALSE)</f>
        <v>09358868736</v>
      </c>
      <c r="E384" s="17" t="str">
        <f ca="1">VLOOKUP(B384,tb_cliente!$A$5:$J$200,4,FALSE)</f>
        <v>Rua Luciano Vaena</v>
      </c>
      <c r="F384" s="17">
        <f ca="1">VLOOKUP(B384,tb_cliente!$A$5:$J$200,5,FALSE)</f>
        <v>141</v>
      </c>
      <c r="G384" s="17" t="str">
        <f ca="1">VLOOKUP(B384,tb_cliente!$A$5:$J$200,6,FALSE)</f>
        <v>casa 01</v>
      </c>
      <c r="H384" s="17" t="str">
        <f ca="1">VLOOKUP(B384,tb_cliente!$A$5:$J$200,7,FALSE)</f>
        <v xml:space="preserve">Parque Império </v>
      </c>
      <c r="I384" s="17" t="str">
        <f ca="1">VLOOKUP(B384,tb_cliente!$A$5:$J$200,8,FALSE)</f>
        <v>Recife</v>
      </c>
      <c r="J384" s="17" t="str">
        <f ca="1">VLOOKUP(B384,tb_cliente!$A$5:$J$200,9,FALSE)</f>
        <v>PE</v>
      </c>
      <c r="K384" s="17" t="str">
        <f ca="1">VLOOKUP(B384,tb_cliente!$A$5:$J$200,10,FALSE)</f>
        <v>52031‑216</v>
      </c>
      <c r="L384" s="13" t="s">
        <v>856</v>
      </c>
      <c r="M384" s="28" t="s">
        <v>999</v>
      </c>
      <c r="N384" s="25" t="s">
        <v>915</v>
      </c>
      <c r="O384" s="20">
        <v>37.799999999999997</v>
      </c>
    </row>
    <row r="385" spans="1:15" ht="45" x14ac:dyDescent="0.25">
      <c r="A385" s="15">
        <v>384</v>
      </c>
      <c r="B385" s="15">
        <f t="shared" ca="1" si="2"/>
        <v>111</v>
      </c>
      <c r="C385" s="17" t="str">
        <f ca="1">VLOOKUP(B385,tb_cliente!$A$5:$J$200,2,FALSE)</f>
        <v>Filipe de Souza da Luz</v>
      </c>
      <c r="D385" s="17" t="str">
        <f ca="1">VLOOKUP(B385,tb_cliente!$A$5:$J$200,3,FALSE)</f>
        <v>04159494755</v>
      </c>
      <c r="E385" s="17" t="str">
        <f ca="1">VLOOKUP(B385,tb_cliente!$A$5:$J$200,4,FALSE)</f>
        <v>Rua Roberto Silveira</v>
      </c>
      <c r="F385" s="17">
        <f ca="1">VLOOKUP(B385,tb_cliente!$A$5:$J$200,5,FALSE)</f>
        <v>280</v>
      </c>
      <c r="G385" s="17" t="str">
        <f ca="1">VLOOKUP(B385,tb_cliente!$A$5:$J$200,6,FALSE)</f>
        <v>Lt 15 Qd 66 Casa 01</v>
      </c>
      <c r="H385" s="17" t="str">
        <f ca="1">VLOOKUP(B385,tb_cliente!$A$5:$J$200,7,FALSE)</f>
        <v>São José</v>
      </c>
      <c r="I385" s="17" t="str">
        <f ca="1">VLOOKUP(B385,tb_cliente!$A$5:$J$200,8,FALSE)</f>
        <v>Recife</v>
      </c>
      <c r="J385" s="17" t="str">
        <f ca="1">VLOOKUP(B385,tb_cliente!$A$5:$J$200,9,FALSE)</f>
        <v>PE</v>
      </c>
      <c r="K385" s="17" t="str">
        <f ca="1">VLOOKUP(B385,tb_cliente!$A$5:$J$200,10,FALSE)</f>
        <v>50810‑065</v>
      </c>
      <c r="L385" s="13" t="s">
        <v>856</v>
      </c>
      <c r="M385" s="28" t="s">
        <v>1002</v>
      </c>
      <c r="N385" s="25" t="s">
        <v>916</v>
      </c>
      <c r="O385" s="20">
        <v>123.1</v>
      </c>
    </row>
    <row r="386" spans="1:15" x14ac:dyDescent="0.25">
      <c r="A386" s="15">
        <v>385</v>
      </c>
      <c r="B386" s="15">
        <f t="shared" ca="1" si="2"/>
        <v>25</v>
      </c>
      <c r="C386" s="17" t="str">
        <f ca="1">VLOOKUP(B386,tb_cliente!$A$5:$J$200,2,FALSE)</f>
        <v>Andressa Barreto Guilherme</v>
      </c>
      <c r="D386" s="17" t="str">
        <f ca="1">VLOOKUP(B386,tb_cliente!$A$5:$J$200,3,FALSE)</f>
        <v>08887049741</v>
      </c>
      <c r="E386" s="17" t="str">
        <f ca="1">VLOOKUP(B386,tb_cliente!$A$5:$J$200,4,FALSE)</f>
        <v>Rua Maraca</v>
      </c>
      <c r="F386" s="17">
        <f ca="1">VLOOKUP(B386,tb_cliente!$A$5:$J$200,5,FALSE)</f>
        <v>383</v>
      </c>
      <c r="G386" s="17" t="str">
        <f ca="1">VLOOKUP(B386,tb_cliente!$A$5:$J$200,6,FALSE)</f>
        <v>NULL</v>
      </c>
      <c r="H386" s="17" t="str">
        <f ca="1">VLOOKUP(B386,tb_cliente!$A$5:$J$200,7,FALSE)</f>
        <v>Parque Paulista</v>
      </c>
      <c r="I386" s="17" t="str">
        <f ca="1">VLOOKUP(B386,tb_cliente!$A$5:$J$200,8,FALSE)</f>
        <v>Recife</v>
      </c>
      <c r="J386" s="17" t="str">
        <f ca="1">VLOOKUP(B386,tb_cliente!$A$5:$J$200,9,FALSE)</f>
        <v>PE</v>
      </c>
      <c r="K386" s="17" t="str">
        <f ca="1">VLOOKUP(B386,tb_cliente!$A$5:$J$200,10,FALSE)</f>
        <v>52031‑216</v>
      </c>
      <c r="L386" s="13" t="s">
        <v>856</v>
      </c>
      <c r="M386" s="28" t="s">
        <v>998</v>
      </c>
      <c r="N386" s="25" t="s">
        <v>916</v>
      </c>
      <c r="O386" s="20">
        <v>11.9</v>
      </c>
    </row>
    <row r="387" spans="1:15" ht="45" x14ac:dyDescent="0.25">
      <c r="A387" s="15">
        <v>386</v>
      </c>
      <c r="B387" s="15">
        <f t="shared" ca="1" si="2"/>
        <v>17</v>
      </c>
      <c r="C387" s="17" t="str">
        <f ca="1">VLOOKUP(B387,tb_cliente!$A$5:$J$200,2,FALSE)</f>
        <v>Allan Antonio Jacinto da Silva</v>
      </c>
      <c r="D387" s="17" t="str">
        <f ca="1">VLOOKUP(B387,tb_cliente!$A$5:$J$200,3,FALSE)</f>
        <v>04152748758</v>
      </c>
      <c r="E387" s="17" t="str">
        <f ca="1">VLOOKUP(B387,tb_cliente!$A$5:$J$200,4,FALSE)</f>
        <v>Rua Rio Paraiba do Sul</v>
      </c>
      <c r="F387" s="17">
        <f ca="1">VLOOKUP(B387,tb_cliente!$A$5:$J$200,5,FALSE)</f>
        <v>377</v>
      </c>
      <c r="G387" s="17" t="str">
        <f ca="1">VLOOKUP(B387,tb_cliente!$A$5:$J$200,6,FALSE)</f>
        <v>L2 Q4</v>
      </c>
      <c r="H387" s="17" t="str">
        <f ca="1">VLOOKUP(B387,tb_cliente!$A$5:$J$200,7,FALSE)</f>
        <v>São Gonçalo</v>
      </c>
      <c r="I387" s="17" t="str">
        <f ca="1">VLOOKUP(B387,tb_cliente!$A$5:$J$200,8,FALSE)</f>
        <v>Recife</v>
      </c>
      <c r="J387" s="17" t="str">
        <f ca="1">VLOOKUP(B387,tb_cliente!$A$5:$J$200,9,FALSE)</f>
        <v>PE</v>
      </c>
      <c r="K387" s="17" t="str">
        <f ca="1">VLOOKUP(B387,tb_cliente!$A$5:$J$200,10,FALSE)</f>
        <v>50810‑065</v>
      </c>
      <c r="L387" s="13" t="s">
        <v>856</v>
      </c>
      <c r="M387" s="28" t="s">
        <v>1002</v>
      </c>
      <c r="N387" s="25" t="s">
        <v>916</v>
      </c>
      <c r="O387" s="20">
        <v>123.1</v>
      </c>
    </row>
    <row r="388" spans="1:15" ht="45" x14ac:dyDescent="0.25">
      <c r="A388" s="15">
        <v>387</v>
      </c>
      <c r="B388" s="15">
        <f t="shared" ca="1" si="2"/>
        <v>7</v>
      </c>
      <c r="C388" s="17" t="str">
        <f ca="1">VLOOKUP(B388,tb_cliente!$A$5:$J$200,2,FALSE)</f>
        <v>Alessandro Alves dos Santos</v>
      </c>
      <c r="D388" s="17" t="str">
        <f ca="1">VLOOKUP(B388,tb_cliente!$A$5:$J$200,3,FALSE)</f>
        <v>09607069741</v>
      </c>
      <c r="E388" s="17" t="str">
        <f ca="1">VLOOKUP(B388,tb_cliente!$A$5:$J$200,4,FALSE)</f>
        <v>Rua Jurua</v>
      </c>
      <c r="F388" s="17" t="str">
        <f ca="1">VLOOKUP(B388,tb_cliente!$A$5:$J$200,5,FALSE)</f>
        <v>s/n</v>
      </c>
      <c r="G388" s="17" t="str">
        <f ca="1">VLOOKUP(B388,tb_cliente!$A$5:$J$200,6,FALSE)</f>
        <v>Lt 01 Qd 35</v>
      </c>
      <c r="H388" s="17" t="str">
        <f ca="1">VLOOKUP(B388,tb_cliente!$A$5:$J$200,7,FALSE)</f>
        <v>Parque das Industrias</v>
      </c>
      <c r="I388" s="17" t="str">
        <f ca="1">VLOOKUP(B388,tb_cliente!$A$5:$J$200,8,FALSE)</f>
        <v>Recife</v>
      </c>
      <c r="J388" s="17" t="str">
        <f ca="1">VLOOKUP(B388,tb_cliente!$A$5:$J$200,9,FALSE)</f>
        <v>PE</v>
      </c>
      <c r="K388" s="17" t="str">
        <f ca="1">VLOOKUP(B388,tb_cliente!$A$5:$J$200,10,FALSE)</f>
        <v>52031‑216</v>
      </c>
      <c r="L388" s="13" t="s">
        <v>856</v>
      </c>
      <c r="M388" s="28" t="s">
        <v>1003</v>
      </c>
      <c r="N388" s="25" t="s">
        <v>916</v>
      </c>
      <c r="O388" s="20">
        <v>196.5</v>
      </c>
    </row>
    <row r="389" spans="1:15" ht="45" x14ac:dyDescent="0.25">
      <c r="A389" s="15">
        <v>388</v>
      </c>
      <c r="B389" s="15">
        <f t="shared" ca="1" si="2"/>
        <v>141</v>
      </c>
      <c r="C389" s="17" t="str">
        <f ca="1">VLOOKUP(B389,tb_cliente!$A$5:$J$200,2,FALSE)</f>
        <v>José Gonzaga Balbino</v>
      </c>
      <c r="D389" s="17" t="str">
        <f ca="1">VLOOKUP(B389,tb_cliente!$A$5:$J$200,3,FALSE)</f>
        <v>07045032763</v>
      </c>
      <c r="E389" s="17" t="str">
        <f ca="1">VLOOKUP(B389,tb_cliente!$A$5:$J$200,4,FALSE)</f>
        <v>Rua Pajeu</v>
      </c>
      <c r="F389" s="17">
        <f ca="1">VLOOKUP(B389,tb_cliente!$A$5:$J$200,5,FALSE)</f>
        <v>6</v>
      </c>
      <c r="G389" s="17" t="str">
        <f ca="1">VLOOKUP(B389,tb_cliente!$A$5:$J$200,6,FALSE)</f>
        <v>Lt 05</v>
      </c>
      <c r="H389" s="17" t="str">
        <f ca="1">VLOOKUP(B389,tb_cliente!$A$5:$J$200,7,FALSE)</f>
        <v xml:space="preserve">Pilar </v>
      </c>
      <c r="I389" s="17" t="str">
        <f ca="1">VLOOKUP(B389,tb_cliente!$A$5:$J$200,8,FALSE)</f>
        <v>Recife</v>
      </c>
      <c r="J389" s="17" t="str">
        <f ca="1">VLOOKUP(B389,tb_cliente!$A$5:$J$200,9,FALSE)</f>
        <v>PE</v>
      </c>
      <c r="K389" s="17" t="str">
        <f ca="1">VLOOKUP(B389,tb_cliente!$A$5:$J$200,10,FALSE)</f>
        <v>50920‑825</v>
      </c>
      <c r="L389" s="13" t="s">
        <v>856</v>
      </c>
      <c r="M389" s="28" t="s">
        <v>1003</v>
      </c>
      <c r="N389" s="25" t="s">
        <v>916</v>
      </c>
      <c r="O389" s="20">
        <v>196.5</v>
      </c>
    </row>
    <row r="390" spans="1:15" ht="30" x14ac:dyDescent="0.25">
      <c r="A390" s="15">
        <v>389</v>
      </c>
      <c r="B390" s="15">
        <f t="shared" ca="1" si="2"/>
        <v>14</v>
      </c>
      <c r="C390" s="17" t="str">
        <f ca="1">VLOOKUP(B390,tb_cliente!$A$5:$J$200,2,FALSE)</f>
        <v>Aline Antonio dos Santos</v>
      </c>
      <c r="D390" s="17" t="str">
        <f ca="1">VLOOKUP(B390,tb_cliente!$A$5:$J$200,3,FALSE)</f>
        <v>08728972748</v>
      </c>
      <c r="E390" s="17" t="str">
        <f ca="1">VLOOKUP(B390,tb_cliente!$A$5:$J$200,4,FALSE)</f>
        <v>Rua Marechal Hermes</v>
      </c>
      <c r="F390" s="17">
        <f ca="1">VLOOKUP(B390,tb_cliente!$A$5:$J$200,5,FALSE)</f>
        <v>4</v>
      </c>
      <c r="G390" s="17" t="str">
        <f ca="1">VLOOKUP(B390,tb_cliente!$A$5:$J$200,6,FALSE)</f>
        <v>NULL</v>
      </c>
      <c r="H390" s="17" t="str">
        <f ca="1">VLOOKUP(B390,tb_cliente!$A$5:$J$200,7,FALSE)</f>
        <v xml:space="preserve">Parque Sayonara (Vila Inhomirim) </v>
      </c>
      <c r="I390" s="17" t="str">
        <f ca="1">VLOOKUP(B390,tb_cliente!$A$5:$J$200,8,FALSE)</f>
        <v>Recife</v>
      </c>
      <c r="J390" s="17" t="str">
        <f ca="1">VLOOKUP(B390,tb_cliente!$A$5:$J$200,9,FALSE)</f>
        <v>PE</v>
      </c>
      <c r="K390" s="17" t="str">
        <f ca="1">VLOOKUP(B390,tb_cliente!$A$5:$J$200,10,FALSE)</f>
        <v>52031‑216</v>
      </c>
      <c r="L390" s="13" t="s">
        <v>856</v>
      </c>
      <c r="M390" s="28" t="s">
        <v>1000</v>
      </c>
      <c r="N390" s="25" t="s">
        <v>917</v>
      </c>
      <c r="O390" s="20">
        <v>73.400000000000006</v>
      </c>
    </row>
    <row r="391" spans="1:15" ht="45" x14ac:dyDescent="0.25">
      <c r="A391" s="15">
        <v>390</v>
      </c>
      <c r="B391" s="15">
        <f t="shared" ref="B391:B454" ca="1" si="3">RANDBETWEEN(1,196)</f>
        <v>153</v>
      </c>
      <c r="C391" s="17" t="str">
        <f ca="1">VLOOKUP(B391,tb_cliente!$A$5:$J$200,2,FALSE)</f>
        <v>Leandro José de Amorim</v>
      </c>
      <c r="D391" s="17" t="str">
        <f ca="1">VLOOKUP(B391,tb_cliente!$A$5:$J$200,3,FALSE)</f>
        <v>05294899605</v>
      </c>
      <c r="E391" s="17" t="str">
        <f ca="1">VLOOKUP(B391,tb_cliente!$A$5:$J$200,4,FALSE)</f>
        <v>Rua Projetada</v>
      </c>
      <c r="F391" s="17">
        <f ca="1">VLOOKUP(B391,tb_cliente!$A$5:$J$200,5,FALSE)</f>
        <v>943</v>
      </c>
      <c r="G391" s="17" t="str">
        <f ca="1">VLOOKUP(B391,tb_cliente!$A$5:$J$200,6,FALSE)</f>
        <v>casa</v>
      </c>
      <c r="H391" s="17" t="str">
        <f ca="1">VLOOKUP(B391,tb_cliente!$A$5:$J$200,7,FALSE)</f>
        <v>Santa Lucia</v>
      </c>
      <c r="I391" s="17" t="str">
        <f ca="1">VLOOKUP(B391,tb_cliente!$A$5:$J$200,8,FALSE)</f>
        <v>Recife</v>
      </c>
      <c r="J391" s="17" t="str">
        <f ca="1">VLOOKUP(B391,tb_cliente!$A$5:$J$200,9,FALSE)</f>
        <v>PE</v>
      </c>
      <c r="K391" s="17" t="str">
        <f ca="1">VLOOKUP(B391,tb_cliente!$A$5:$J$200,10,FALSE)</f>
        <v>50920‑825</v>
      </c>
      <c r="L391" s="13" t="s">
        <v>856</v>
      </c>
      <c r="M391" s="28" t="s">
        <v>1004</v>
      </c>
      <c r="N391" s="25" t="s">
        <v>917</v>
      </c>
      <c r="O391" s="20">
        <v>319.60000000000002</v>
      </c>
    </row>
    <row r="392" spans="1:15" ht="30" x14ac:dyDescent="0.25">
      <c r="A392" s="15">
        <v>391</v>
      </c>
      <c r="B392" s="15">
        <f t="shared" ca="1" si="3"/>
        <v>186</v>
      </c>
      <c r="C392" s="17" t="str">
        <f ca="1">VLOOKUP(B392,tb_cliente!$A$5:$J$200,2,FALSE)</f>
        <v>Thays Silva de Abreu</v>
      </c>
      <c r="D392" s="17" t="str">
        <f ca="1">VLOOKUP(B392,tb_cliente!$A$5:$J$200,3,FALSE)</f>
        <v>08216863779</v>
      </c>
      <c r="E392" s="17" t="str">
        <f ca="1">VLOOKUP(B392,tb_cliente!$A$5:$J$200,4,FALSE)</f>
        <v>Rua Marte</v>
      </c>
      <c r="F392" s="17">
        <f ca="1">VLOOKUP(B392,tb_cliente!$A$5:$J$200,5,FALSE)</f>
        <v>15</v>
      </c>
      <c r="G392" s="17" t="str">
        <f ca="1">VLOOKUP(B392,tb_cliente!$A$5:$J$200,6,FALSE)</f>
        <v>Kitinete/ apartamento 02</v>
      </c>
      <c r="H392" s="17" t="str">
        <f ca="1">VLOOKUP(B392,tb_cliente!$A$5:$J$200,7,FALSE)</f>
        <v>Petrovale</v>
      </c>
      <c r="I392" s="17" t="str">
        <f ca="1">VLOOKUP(B392,tb_cliente!$A$5:$J$200,8,FALSE)</f>
        <v>Recife</v>
      </c>
      <c r="J392" s="17" t="str">
        <f ca="1">VLOOKUP(B392,tb_cliente!$A$5:$J$200,9,FALSE)</f>
        <v>PE</v>
      </c>
      <c r="K392" s="17" t="str">
        <f ca="1">VLOOKUP(B392,tb_cliente!$A$5:$J$200,10,FALSE)</f>
        <v>52031‑216</v>
      </c>
      <c r="L392" s="13" t="s">
        <v>856</v>
      </c>
      <c r="M392" s="28" t="s">
        <v>997</v>
      </c>
      <c r="N392" s="25" t="s">
        <v>917</v>
      </c>
      <c r="O392" s="20">
        <v>35.6</v>
      </c>
    </row>
    <row r="393" spans="1:15" ht="30" x14ac:dyDescent="0.25">
      <c r="A393" s="15">
        <v>392</v>
      </c>
      <c r="B393" s="15">
        <f t="shared" ca="1" si="3"/>
        <v>40</v>
      </c>
      <c r="C393" s="17" t="str">
        <f ca="1">VLOOKUP(B393,tb_cliente!$A$5:$J$200,2,FALSE)</f>
        <v>Carlos Carlos do Nascimento</v>
      </c>
      <c r="D393" s="17" t="str">
        <f ca="1">VLOOKUP(B393,tb_cliente!$A$5:$J$200,3,FALSE)</f>
        <v>05276549718</v>
      </c>
      <c r="E393" s="17" t="str">
        <f ca="1">VLOOKUP(B393,tb_cliente!$A$5:$J$200,4,FALSE)</f>
        <v>Rua Projetada</v>
      </c>
      <c r="F393" s="17">
        <f ca="1">VLOOKUP(B393,tb_cliente!$A$5:$J$200,5,FALSE)</f>
        <v>893</v>
      </c>
      <c r="G393" s="17" t="str">
        <f ca="1">VLOOKUP(B393,tb_cliente!$A$5:$J$200,6,FALSE)</f>
        <v>Casa</v>
      </c>
      <c r="H393" s="17" t="str">
        <f ca="1">VLOOKUP(B393,tb_cliente!$A$5:$J$200,7,FALSE)</f>
        <v>Santa Lucia</v>
      </c>
      <c r="I393" s="17" t="str">
        <f ca="1">VLOOKUP(B393,tb_cliente!$A$5:$J$200,8,FALSE)</f>
        <v>Recife</v>
      </c>
      <c r="J393" s="17" t="str">
        <f ca="1">VLOOKUP(B393,tb_cliente!$A$5:$J$200,9,FALSE)</f>
        <v>PE</v>
      </c>
      <c r="K393" s="17" t="str">
        <f ca="1">VLOOKUP(B393,tb_cliente!$A$5:$J$200,10,FALSE)</f>
        <v>50920‑825</v>
      </c>
      <c r="L393" s="13" t="s">
        <v>856</v>
      </c>
      <c r="M393" s="28" t="s">
        <v>997</v>
      </c>
      <c r="N393" s="25" t="s">
        <v>917</v>
      </c>
      <c r="O393" s="20">
        <v>35.6</v>
      </c>
    </row>
    <row r="394" spans="1:15" ht="45" x14ac:dyDescent="0.25">
      <c r="A394" s="15">
        <v>393</v>
      </c>
      <c r="B394" s="15">
        <f t="shared" ca="1" si="3"/>
        <v>26</v>
      </c>
      <c r="C394" s="17" t="str">
        <f ca="1">VLOOKUP(B394,tb_cliente!$A$5:$J$200,2,FALSE)</f>
        <v>Angela Barreto Lima Fraga</v>
      </c>
      <c r="D394" s="17" t="str">
        <f ca="1">VLOOKUP(B394,tb_cliente!$A$5:$J$200,3,FALSE)</f>
        <v>05797143785</v>
      </c>
      <c r="E394" s="17" t="str">
        <f ca="1">VLOOKUP(B394,tb_cliente!$A$5:$J$200,4,FALSE)</f>
        <v>Rua Perimetral</v>
      </c>
      <c r="F394" s="17">
        <f ca="1">VLOOKUP(B394,tb_cliente!$A$5:$J$200,5,FALSE)</f>
        <v>7</v>
      </c>
      <c r="G394" s="17" t="str">
        <f ca="1">VLOOKUP(B394,tb_cliente!$A$5:$J$200,6,FALSE)</f>
        <v>Sobrado</v>
      </c>
      <c r="H394" s="17" t="str">
        <f ca="1">VLOOKUP(B394,tb_cliente!$A$5:$J$200,7,FALSE)</f>
        <v>Ricardo Albuquerque</v>
      </c>
      <c r="I394" s="17" t="str">
        <f ca="1">VLOOKUP(B394,tb_cliente!$A$5:$J$200,8,FALSE)</f>
        <v>Recife</v>
      </c>
      <c r="J394" s="17" t="str">
        <f ca="1">VLOOKUP(B394,tb_cliente!$A$5:$J$200,9,FALSE)</f>
        <v>PE</v>
      </c>
      <c r="K394" s="17" t="str">
        <f ca="1">VLOOKUP(B394,tb_cliente!$A$5:$J$200,10,FALSE)</f>
        <v>50920‑825</v>
      </c>
      <c r="L394" s="13" t="s">
        <v>860</v>
      </c>
      <c r="M394" s="28" t="s">
        <v>1001</v>
      </c>
      <c r="N394" s="25" t="s">
        <v>917</v>
      </c>
      <c r="O394" s="20">
        <v>85.3</v>
      </c>
    </row>
    <row r="395" spans="1:15" x14ac:dyDescent="0.25">
      <c r="A395" s="15">
        <v>394</v>
      </c>
      <c r="B395" s="15">
        <f t="shared" ca="1" si="3"/>
        <v>83</v>
      </c>
      <c r="C395" s="17" t="str">
        <f ca="1">VLOOKUP(B395,tb_cliente!$A$5:$J$200,2,FALSE)</f>
        <v>Erik de Barros</v>
      </c>
      <c r="D395" s="17" t="str">
        <f ca="1">VLOOKUP(B395,tb_cliente!$A$5:$J$200,3,FALSE)</f>
        <v>08762703709</v>
      </c>
      <c r="E395" s="17" t="str">
        <f ca="1">VLOOKUP(B395,tb_cliente!$A$5:$J$200,4,FALSE)</f>
        <v>Rua Marcio Santos da Silva</v>
      </c>
      <c r="F395" s="17" t="str">
        <f ca="1">VLOOKUP(B395,tb_cliente!$A$5:$J$200,5,FALSE)</f>
        <v>s/n</v>
      </c>
      <c r="G395" s="17" t="str">
        <f ca="1">VLOOKUP(B395,tb_cliente!$A$5:$J$200,6,FALSE)</f>
        <v>Lt 11 Qd 16</v>
      </c>
      <c r="H395" s="17" t="str">
        <f ca="1">VLOOKUP(B395,tb_cliente!$A$5:$J$200,7,FALSE)</f>
        <v>Parque São João</v>
      </c>
      <c r="I395" s="17" t="str">
        <f ca="1">VLOOKUP(B395,tb_cliente!$A$5:$J$200,8,FALSE)</f>
        <v>Recife</v>
      </c>
      <c r="J395" s="17" t="str">
        <f ca="1">VLOOKUP(B395,tb_cliente!$A$5:$J$200,9,FALSE)</f>
        <v>PE</v>
      </c>
      <c r="K395" s="17" t="str">
        <f ca="1">VLOOKUP(B395,tb_cliente!$A$5:$J$200,10,FALSE)</f>
        <v>52031‑216</v>
      </c>
      <c r="L395" s="13" t="s">
        <v>856</v>
      </c>
      <c r="M395" s="28" t="s">
        <v>998</v>
      </c>
      <c r="N395" s="25" t="s">
        <v>917</v>
      </c>
      <c r="O395" s="20">
        <v>11.9</v>
      </c>
    </row>
    <row r="396" spans="1:15" ht="30" x14ac:dyDescent="0.25">
      <c r="A396" s="15">
        <v>395</v>
      </c>
      <c r="B396" s="15">
        <f t="shared" ca="1" si="3"/>
        <v>142</v>
      </c>
      <c r="C396" s="17" t="str">
        <f ca="1">VLOOKUP(B396,tb_cliente!$A$5:$J$200,2,FALSE)</f>
        <v>Joselito Hebert Zacaron Gomes</v>
      </c>
      <c r="D396" s="17" t="str">
        <f ca="1">VLOOKUP(B396,tb_cliente!$A$5:$J$200,3,FALSE)</f>
        <v>05437270811</v>
      </c>
      <c r="E396" s="17" t="str">
        <f ca="1">VLOOKUP(B396,tb_cliente!$A$5:$J$200,4,FALSE)</f>
        <v xml:space="preserve">Rua Presidente Roosevelt </v>
      </c>
      <c r="F396" s="17">
        <f ca="1">VLOOKUP(B396,tb_cliente!$A$5:$J$200,5,FALSE)</f>
        <v>559</v>
      </c>
      <c r="G396" s="17" t="str">
        <f ca="1">VLOOKUP(B396,tb_cliente!$A$5:$J$200,6,FALSE)</f>
        <v>NULL</v>
      </c>
      <c r="H396" s="17" t="str">
        <f ca="1">VLOOKUP(B396,tb_cliente!$A$5:$J$200,7,FALSE)</f>
        <v>Santa Cruz da Serra</v>
      </c>
      <c r="I396" s="17" t="str">
        <f ca="1">VLOOKUP(B396,tb_cliente!$A$5:$J$200,8,FALSE)</f>
        <v>Recife</v>
      </c>
      <c r="J396" s="17" t="str">
        <f ca="1">VLOOKUP(B396,tb_cliente!$A$5:$J$200,9,FALSE)</f>
        <v>PE</v>
      </c>
      <c r="K396" s="17" t="str">
        <f ca="1">VLOOKUP(B396,tb_cliente!$A$5:$J$200,10,FALSE)</f>
        <v>50920‑825</v>
      </c>
      <c r="L396" s="13" t="s">
        <v>856</v>
      </c>
      <c r="M396" s="28" t="s">
        <v>997</v>
      </c>
      <c r="N396" s="25" t="s">
        <v>917</v>
      </c>
      <c r="O396" s="20">
        <v>35.6</v>
      </c>
    </row>
    <row r="397" spans="1:15" x14ac:dyDescent="0.25">
      <c r="A397" s="15">
        <v>396</v>
      </c>
      <c r="B397" s="15">
        <f t="shared" ca="1" si="3"/>
        <v>80</v>
      </c>
      <c r="C397" s="17" t="str">
        <f ca="1">VLOOKUP(B397,tb_cliente!$A$5:$J$200,2,FALSE)</f>
        <v>Elaine Damasceno de Carvalho Teixeira</v>
      </c>
      <c r="D397" s="17" t="str">
        <f ca="1">VLOOKUP(B397,tb_cliente!$A$5:$J$200,3,FALSE)</f>
        <v>08708155780</v>
      </c>
      <c r="E397" s="17" t="str">
        <f ca="1">VLOOKUP(B397,tb_cliente!$A$5:$J$200,4,FALSE)</f>
        <v>Rua Marechal Hermes</v>
      </c>
      <c r="F397" s="17" t="str">
        <f ca="1">VLOOKUP(B397,tb_cliente!$A$5:$J$200,5,FALSE)</f>
        <v>s/n</v>
      </c>
      <c r="G397" s="17" t="str">
        <f ca="1">VLOOKUP(B397,tb_cliente!$A$5:$J$200,6,FALSE)</f>
        <v>casa 2 Lt 39 Qd 10</v>
      </c>
      <c r="H397" s="17" t="str">
        <f ca="1">VLOOKUP(B397,tb_cliente!$A$5:$J$200,7,FALSE)</f>
        <v>Parque Suecia</v>
      </c>
      <c r="I397" s="17" t="str">
        <f ca="1">VLOOKUP(B397,tb_cliente!$A$5:$J$200,8,FALSE)</f>
        <v>Recife</v>
      </c>
      <c r="J397" s="17" t="str">
        <f ca="1">VLOOKUP(B397,tb_cliente!$A$5:$J$200,9,FALSE)</f>
        <v>PE</v>
      </c>
      <c r="K397" s="17" t="str">
        <f ca="1">VLOOKUP(B397,tb_cliente!$A$5:$J$200,10,FALSE)</f>
        <v>52031‑216</v>
      </c>
      <c r="L397" s="13" t="s">
        <v>856</v>
      </c>
      <c r="M397" s="28" t="s">
        <v>999</v>
      </c>
      <c r="N397" s="25" t="s">
        <v>917</v>
      </c>
      <c r="O397" s="20">
        <v>37.799999999999997</v>
      </c>
    </row>
    <row r="398" spans="1:15" ht="30" x14ac:dyDescent="0.25">
      <c r="A398" s="15">
        <v>397</v>
      </c>
      <c r="B398" s="15">
        <f t="shared" ca="1" si="3"/>
        <v>46</v>
      </c>
      <c r="C398" s="17" t="str">
        <f ca="1">VLOOKUP(B398,tb_cliente!$A$5:$J$200,2,FALSE)</f>
        <v>Cicero Cesar de Oliveira</v>
      </c>
      <c r="D398" s="17" t="str">
        <f ca="1">VLOOKUP(B398,tb_cliente!$A$5:$J$200,3,FALSE)</f>
        <v>09674778761</v>
      </c>
      <c r="E398" s="17" t="str">
        <f ca="1">VLOOKUP(B398,tb_cliente!$A$5:$J$200,4,FALSE)</f>
        <v>Rua Julio Baranov</v>
      </c>
      <c r="F398" s="17" t="str">
        <f ca="1">VLOOKUP(B398,tb_cliente!$A$5:$J$200,5,FALSE)</f>
        <v>s/n</v>
      </c>
      <c r="G398" s="17" t="str">
        <f ca="1">VLOOKUP(B398,tb_cliente!$A$5:$J$200,6,FALSE)</f>
        <v>Qd 71 Lt 37</v>
      </c>
      <c r="H398" s="17" t="str">
        <f ca="1">VLOOKUP(B398,tb_cliente!$A$5:$J$200,7,FALSE)</f>
        <v>Parque Chuno</v>
      </c>
      <c r="I398" s="17" t="str">
        <f ca="1">VLOOKUP(B398,tb_cliente!$A$5:$J$200,8,FALSE)</f>
        <v>Recife</v>
      </c>
      <c r="J398" s="17" t="str">
        <f ca="1">VLOOKUP(B398,tb_cliente!$A$5:$J$200,9,FALSE)</f>
        <v>PE</v>
      </c>
      <c r="K398" s="17" t="str">
        <f ca="1">VLOOKUP(B398,tb_cliente!$A$5:$J$200,10,FALSE)</f>
        <v>52031‑216</v>
      </c>
      <c r="L398" s="13" t="s">
        <v>856</v>
      </c>
      <c r="M398" s="28" t="s">
        <v>1000</v>
      </c>
      <c r="N398" s="25" t="s">
        <v>918</v>
      </c>
      <c r="O398" s="20">
        <v>73.400000000000006</v>
      </c>
    </row>
    <row r="399" spans="1:15" ht="30" x14ac:dyDescent="0.25">
      <c r="A399" s="15">
        <v>398</v>
      </c>
      <c r="B399" s="15">
        <f t="shared" ca="1" si="3"/>
        <v>57</v>
      </c>
      <c r="C399" s="17" t="str">
        <f ca="1">VLOOKUP(B399,tb_cliente!$A$5:$J$200,2,FALSE)</f>
        <v>Deangelis Cristina Ribeiro de Brito</v>
      </c>
      <c r="D399" s="17" t="str">
        <f ca="1">VLOOKUP(B399,tb_cliente!$A$5:$J$200,3,FALSE)</f>
        <v>05504667709</v>
      </c>
      <c r="E399" s="17" t="str">
        <f ca="1">VLOOKUP(B399,tb_cliente!$A$5:$J$200,4,FALSE)</f>
        <v>Rua Praça da Glória</v>
      </c>
      <c r="F399" s="17">
        <f ca="1">VLOOKUP(B399,tb_cliente!$A$5:$J$200,5,FALSE)</f>
        <v>52</v>
      </c>
      <c r="G399" s="17" t="str">
        <f ca="1">VLOOKUP(B399,tb_cliente!$A$5:$J$200,6,FALSE)</f>
        <v>NULL</v>
      </c>
      <c r="H399" s="17" t="str">
        <f ca="1">VLOOKUP(B399,tb_cliente!$A$5:$J$200,7,FALSE)</f>
        <v>Santa Cruz</v>
      </c>
      <c r="I399" s="17" t="str">
        <f ca="1">VLOOKUP(B399,tb_cliente!$A$5:$J$200,8,FALSE)</f>
        <v>Recife</v>
      </c>
      <c r="J399" s="17" t="str">
        <f ca="1">VLOOKUP(B399,tb_cliente!$A$5:$J$200,9,FALSE)</f>
        <v>PE</v>
      </c>
      <c r="K399" s="17" t="str">
        <f ca="1">VLOOKUP(B399,tb_cliente!$A$5:$J$200,10,FALSE)</f>
        <v>50920‑825</v>
      </c>
      <c r="L399" s="13" t="s">
        <v>856</v>
      </c>
      <c r="M399" s="28" t="s">
        <v>997</v>
      </c>
      <c r="N399" s="25" t="s">
        <v>918</v>
      </c>
      <c r="O399" s="20">
        <v>35.6</v>
      </c>
    </row>
    <row r="400" spans="1:15" ht="45" x14ac:dyDescent="0.25">
      <c r="A400" s="15">
        <v>399</v>
      </c>
      <c r="B400" s="15">
        <f t="shared" ca="1" si="3"/>
        <v>11</v>
      </c>
      <c r="C400" s="17" t="str">
        <f ca="1">VLOOKUP(B400,tb_cliente!$A$5:$J$200,2,FALSE)</f>
        <v>Alexandre Amaral Conceição</v>
      </c>
      <c r="D400" s="17" t="str">
        <f ca="1">VLOOKUP(B400,tb_cliente!$A$5:$J$200,3,FALSE)</f>
        <v>10381379786</v>
      </c>
      <c r="E400" s="17" t="str">
        <f ca="1">VLOOKUP(B400,tb_cliente!$A$5:$J$200,4,FALSE)</f>
        <v>Rua Ivan Baptista de Oliveira</v>
      </c>
      <c r="F400" s="17" t="str">
        <f ca="1">VLOOKUP(B400,tb_cliente!$A$5:$J$200,5,FALSE)</f>
        <v>NULL</v>
      </c>
      <c r="G400" s="17" t="str">
        <f ca="1">VLOOKUP(B400,tb_cliente!$A$5:$J$200,6,FALSE)</f>
        <v>Lt 23 Qd 48</v>
      </c>
      <c r="H400" s="17" t="str">
        <f ca="1">VLOOKUP(B400,tb_cliente!$A$5:$J$200,7,FALSE)</f>
        <v>Nova Campinas</v>
      </c>
      <c r="I400" s="17" t="str">
        <f ca="1">VLOOKUP(B400,tb_cliente!$A$5:$J$200,8,FALSE)</f>
        <v>Recife</v>
      </c>
      <c r="J400" s="17" t="str">
        <f ca="1">VLOOKUP(B400,tb_cliente!$A$5:$J$200,9,FALSE)</f>
        <v>PE</v>
      </c>
      <c r="K400" s="17" t="str">
        <f ca="1">VLOOKUP(B400,tb_cliente!$A$5:$J$200,10,FALSE)</f>
        <v>52031‑216</v>
      </c>
      <c r="L400" s="13" t="s">
        <v>856</v>
      </c>
      <c r="M400" s="28" t="s">
        <v>1002</v>
      </c>
      <c r="N400" s="25" t="s">
        <v>918</v>
      </c>
      <c r="O400" s="20">
        <v>123.1</v>
      </c>
    </row>
    <row r="401" spans="1:15" x14ac:dyDescent="0.25">
      <c r="A401" s="15">
        <v>400</v>
      </c>
      <c r="B401" s="15">
        <f t="shared" ca="1" si="3"/>
        <v>68</v>
      </c>
      <c r="C401" s="17" t="str">
        <f ca="1">VLOOKUP(B401,tb_cliente!$A$5:$J$200,2,FALSE)</f>
        <v>Domingos da Costa</v>
      </c>
      <c r="D401" s="17" t="str">
        <f ca="1">VLOOKUP(B401,tb_cliente!$A$5:$J$200,3,FALSE)</f>
        <v>09358868736</v>
      </c>
      <c r="E401" s="17" t="str">
        <f ca="1">VLOOKUP(B401,tb_cliente!$A$5:$J$200,4,FALSE)</f>
        <v>Rua Luciano Vaena</v>
      </c>
      <c r="F401" s="17">
        <f ca="1">VLOOKUP(B401,tb_cliente!$A$5:$J$200,5,FALSE)</f>
        <v>141</v>
      </c>
      <c r="G401" s="17" t="str">
        <f ca="1">VLOOKUP(B401,tb_cliente!$A$5:$J$200,6,FALSE)</f>
        <v>casa 01</v>
      </c>
      <c r="H401" s="17" t="str">
        <f ca="1">VLOOKUP(B401,tb_cliente!$A$5:$J$200,7,FALSE)</f>
        <v xml:space="preserve">Parque Império </v>
      </c>
      <c r="I401" s="17" t="str">
        <f ca="1">VLOOKUP(B401,tb_cliente!$A$5:$J$200,8,FALSE)</f>
        <v>Recife</v>
      </c>
      <c r="J401" s="17" t="str">
        <f ca="1">VLOOKUP(B401,tb_cliente!$A$5:$J$200,9,FALSE)</f>
        <v>PE</v>
      </c>
      <c r="K401" s="17" t="str">
        <f ca="1">VLOOKUP(B401,tb_cliente!$A$5:$J$200,10,FALSE)</f>
        <v>52031‑216</v>
      </c>
      <c r="L401" s="13" t="s">
        <v>856</v>
      </c>
      <c r="M401" s="28" t="s">
        <v>999</v>
      </c>
      <c r="N401" s="25" t="s">
        <v>918</v>
      </c>
      <c r="O401" s="20">
        <v>37.799999999999997</v>
      </c>
    </row>
    <row r="402" spans="1:15" x14ac:dyDescent="0.25">
      <c r="A402" s="15">
        <v>401</v>
      </c>
      <c r="B402" s="15">
        <f t="shared" ca="1" si="3"/>
        <v>67</v>
      </c>
      <c r="C402" s="17" t="str">
        <f ca="1">VLOOKUP(B402,tb_cliente!$A$5:$J$200,2,FALSE)</f>
        <v>Diogo da Paixão Gonçalves</v>
      </c>
      <c r="D402" s="17" t="str">
        <f ca="1">VLOOKUP(B402,tb_cliente!$A$5:$J$200,3,FALSE)</f>
        <v>05681349706</v>
      </c>
      <c r="E402" s="17" t="str">
        <f ca="1">VLOOKUP(B402,tb_cliente!$A$5:$J$200,4,FALSE)</f>
        <v>Rua Piaui</v>
      </c>
      <c r="F402" s="17">
        <f ca="1">VLOOKUP(B402,tb_cliente!$A$5:$J$200,5,FALSE)</f>
        <v>386</v>
      </c>
      <c r="G402" s="17" t="str">
        <f ca="1">VLOOKUP(B402,tb_cliente!$A$5:$J$200,6,FALSE)</f>
        <v>casa 02</v>
      </c>
      <c r="H402" s="17" t="str">
        <f ca="1">VLOOKUP(B402,tb_cliente!$A$5:$J$200,7,FALSE)</f>
        <v>Rodilandia</v>
      </c>
      <c r="I402" s="17" t="str">
        <f ca="1">VLOOKUP(B402,tb_cliente!$A$5:$J$200,8,FALSE)</f>
        <v>Recife</v>
      </c>
      <c r="J402" s="17" t="str">
        <f ca="1">VLOOKUP(B402,tb_cliente!$A$5:$J$200,9,FALSE)</f>
        <v>PE</v>
      </c>
      <c r="K402" s="17" t="str">
        <f ca="1">VLOOKUP(B402,tb_cliente!$A$5:$J$200,10,FALSE)</f>
        <v>50920‑825</v>
      </c>
      <c r="L402" s="13" t="s">
        <v>856</v>
      </c>
      <c r="M402" s="28" t="s">
        <v>999</v>
      </c>
      <c r="N402" s="25" t="s">
        <v>918</v>
      </c>
      <c r="O402" s="20">
        <v>37.799999999999997</v>
      </c>
    </row>
    <row r="403" spans="1:15" ht="30" x14ac:dyDescent="0.25">
      <c r="A403" s="15">
        <v>402</v>
      </c>
      <c r="B403" s="15">
        <f t="shared" ca="1" si="3"/>
        <v>5</v>
      </c>
      <c r="C403" s="17" t="str">
        <f ca="1">VLOOKUP(B403,tb_cliente!$A$5:$J$200,2,FALSE)</f>
        <v>Alanna Alves da Rocha</v>
      </c>
      <c r="D403" s="17" t="str">
        <f ca="1">VLOOKUP(B403,tb_cliente!$A$5:$J$200,3,FALSE)</f>
        <v>03662336714</v>
      </c>
      <c r="E403" s="17" t="str">
        <f ca="1">VLOOKUP(B403,tb_cliente!$A$5:$J$200,4,FALSE)</f>
        <v>Rua Rua Martiniano de Alencar</v>
      </c>
      <c r="F403" s="17">
        <f ca="1">VLOOKUP(B403,tb_cliente!$A$5:$J$200,5,FALSE)</f>
        <v>11063</v>
      </c>
      <c r="G403" s="17" t="str">
        <f ca="1">VLOOKUP(B403,tb_cliente!$A$5:$J$200,6,FALSE)</f>
        <v>NULL</v>
      </c>
      <c r="H403" s="17" t="str">
        <f ca="1">VLOOKUP(B403,tb_cliente!$A$5:$J$200,7,FALSE)</f>
        <v>Saracuruna</v>
      </c>
      <c r="I403" s="17" t="str">
        <f ca="1">VLOOKUP(B403,tb_cliente!$A$5:$J$200,8,FALSE)</f>
        <v>Recife</v>
      </c>
      <c r="J403" s="17" t="str">
        <f ca="1">VLOOKUP(B403,tb_cliente!$A$5:$J$200,9,FALSE)</f>
        <v>PE</v>
      </c>
      <c r="K403" s="17" t="str">
        <f ca="1">VLOOKUP(B403,tb_cliente!$A$5:$J$200,10,FALSE)</f>
        <v>50010-010</v>
      </c>
      <c r="L403" s="13" t="s">
        <v>856</v>
      </c>
      <c r="M403" s="28" t="s">
        <v>997</v>
      </c>
      <c r="N403" s="25" t="s">
        <v>918</v>
      </c>
      <c r="O403" s="20">
        <v>35.6</v>
      </c>
    </row>
    <row r="404" spans="1:15" ht="45" x14ac:dyDescent="0.25">
      <c r="A404" s="15">
        <v>403</v>
      </c>
      <c r="B404" s="15">
        <f t="shared" ca="1" si="3"/>
        <v>8</v>
      </c>
      <c r="C404" s="17" t="str">
        <f ca="1">VLOOKUP(B404,tb_cliente!$A$5:$J$200,2,FALSE)</f>
        <v>Alex Alves Pereira</v>
      </c>
      <c r="D404" s="17" t="str">
        <f ca="1">VLOOKUP(B404,tb_cliente!$A$5:$J$200,3,FALSE)</f>
        <v>05966109792</v>
      </c>
      <c r="E404" s="17" t="str">
        <f ca="1">VLOOKUP(B404,tb_cliente!$A$5:$J$200,4,FALSE)</f>
        <v>Rua Pedro Joao Jose</v>
      </c>
      <c r="F404" s="17" t="str">
        <f ca="1">VLOOKUP(B404,tb_cliente!$A$5:$J$200,5,FALSE)</f>
        <v>s/n</v>
      </c>
      <c r="G404" s="17" t="str">
        <f ca="1">VLOOKUP(B404,tb_cliente!$A$5:$J$200,6,FALSE)</f>
        <v>LT 29 QD 37</v>
      </c>
      <c r="H404" s="17" t="str">
        <f ca="1">VLOOKUP(B404,tb_cliente!$A$5:$J$200,7,FALSE)</f>
        <v>Realengo</v>
      </c>
      <c r="I404" s="17" t="str">
        <f ca="1">VLOOKUP(B404,tb_cliente!$A$5:$J$200,8,FALSE)</f>
        <v>Recife</v>
      </c>
      <c r="J404" s="17" t="str">
        <f ca="1">VLOOKUP(B404,tb_cliente!$A$5:$J$200,9,FALSE)</f>
        <v>PE</v>
      </c>
      <c r="K404" s="17" t="str">
        <f ca="1">VLOOKUP(B404,tb_cliente!$A$5:$J$200,10,FALSE)</f>
        <v>50920‑825</v>
      </c>
      <c r="L404" s="13" t="s">
        <v>856</v>
      </c>
      <c r="M404" s="28" t="s">
        <v>1004</v>
      </c>
      <c r="N404" s="25" t="s">
        <v>918</v>
      </c>
      <c r="O404" s="20">
        <v>319.60000000000002</v>
      </c>
    </row>
    <row r="405" spans="1:15" ht="45" x14ac:dyDescent="0.25">
      <c r="A405" s="15">
        <v>404</v>
      </c>
      <c r="B405" s="15">
        <f t="shared" ca="1" si="3"/>
        <v>144</v>
      </c>
      <c r="C405" s="17" t="str">
        <f ca="1">VLOOKUP(B405,tb_cliente!$A$5:$J$200,2,FALSE)</f>
        <v>Juliana Henrique Galdino</v>
      </c>
      <c r="D405" s="17" t="str">
        <f ca="1">VLOOKUP(B405,tb_cliente!$A$5:$J$200,3,FALSE)</f>
        <v>04471825702</v>
      </c>
      <c r="E405" s="17" t="str">
        <f ca="1">VLOOKUP(B405,tb_cliente!$A$5:$J$200,4,FALSE)</f>
        <v>Rua Regina Celia</v>
      </c>
      <c r="F405" s="17">
        <f ca="1">VLOOKUP(B405,tb_cliente!$A$5:$J$200,5,FALSE)</f>
        <v>37</v>
      </c>
      <c r="G405" s="17" t="str">
        <f ca="1">VLOOKUP(B405,tb_cliente!$A$5:$J$200,6,FALSE)</f>
        <v>L13 Q14 C2</v>
      </c>
      <c r="H405" s="17" t="str">
        <f ca="1">VLOOKUP(B405,tb_cliente!$A$5:$J$200,7,FALSE)</f>
        <v>Santo Antonio da Prata</v>
      </c>
      <c r="I405" s="17" t="str">
        <f ca="1">VLOOKUP(B405,tb_cliente!$A$5:$J$200,8,FALSE)</f>
        <v>Recife</v>
      </c>
      <c r="J405" s="17" t="str">
        <f ca="1">VLOOKUP(B405,tb_cliente!$A$5:$J$200,9,FALSE)</f>
        <v>PE</v>
      </c>
      <c r="K405" s="17" t="str">
        <f ca="1">VLOOKUP(B405,tb_cliente!$A$5:$J$200,10,FALSE)</f>
        <v>50810‑065</v>
      </c>
      <c r="L405" s="13" t="s">
        <v>856</v>
      </c>
      <c r="M405" s="28" t="s">
        <v>1004</v>
      </c>
      <c r="N405" s="25" t="s">
        <v>918</v>
      </c>
      <c r="O405" s="20">
        <v>319.60000000000002</v>
      </c>
    </row>
    <row r="406" spans="1:15" ht="45" x14ac:dyDescent="0.25">
      <c r="A406" s="15">
        <v>405</v>
      </c>
      <c r="B406" s="15">
        <f t="shared" ca="1" si="3"/>
        <v>174</v>
      </c>
      <c r="C406" s="17" t="str">
        <f ca="1">VLOOKUP(B406,tb_cliente!$A$5:$J$200,2,FALSE)</f>
        <v>Muhammad Nogueira</v>
      </c>
      <c r="D406" s="17" t="str">
        <f ca="1">VLOOKUP(B406,tb_cliente!$A$5:$J$200,3,FALSE)</f>
        <v>06605316550</v>
      </c>
      <c r="E406" s="17" t="str">
        <f ca="1">VLOOKUP(B406,tb_cliente!$A$5:$J$200,4,FALSE)</f>
        <v>Rua Paramirim</v>
      </c>
      <c r="F406" s="17">
        <f ca="1">VLOOKUP(B406,tb_cliente!$A$5:$J$200,5,FALSE)</f>
        <v>93</v>
      </c>
      <c r="G406" s="17" t="str">
        <f ca="1">VLOOKUP(B406,tb_cliente!$A$5:$J$200,6,FALSE)</f>
        <v>Lt 09 Qd 41</v>
      </c>
      <c r="H406" s="17" t="str">
        <f ca="1">VLOOKUP(B406,tb_cliente!$A$5:$J$200,7,FALSE)</f>
        <v>Presidente Kennedy</v>
      </c>
      <c r="I406" s="17" t="str">
        <f ca="1">VLOOKUP(B406,tb_cliente!$A$5:$J$200,8,FALSE)</f>
        <v>Recife</v>
      </c>
      <c r="J406" s="17" t="str">
        <f ca="1">VLOOKUP(B406,tb_cliente!$A$5:$J$200,9,FALSE)</f>
        <v>PE</v>
      </c>
      <c r="K406" s="17" t="str">
        <f ca="1">VLOOKUP(B406,tb_cliente!$A$5:$J$200,10,FALSE)</f>
        <v>50920‑825</v>
      </c>
      <c r="L406" s="13" t="s">
        <v>856</v>
      </c>
      <c r="M406" s="28" t="s">
        <v>1003</v>
      </c>
      <c r="N406" s="25" t="s">
        <v>918</v>
      </c>
      <c r="O406" s="20">
        <v>196.5</v>
      </c>
    </row>
    <row r="407" spans="1:15" ht="30" x14ac:dyDescent="0.25">
      <c r="A407" s="15">
        <v>406</v>
      </c>
      <c r="B407" s="15">
        <f t="shared" ca="1" si="3"/>
        <v>179</v>
      </c>
      <c r="C407" s="17" t="str">
        <f ca="1">VLOOKUP(B407,tb_cliente!$A$5:$J$200,2,FALSE)</f>
        <v>Ronaldo Rosa Gomes</v>
      </c>
      <c r="D407" s="17" t="str">
        <f ca="1">VLOOKUP(B407,tb_cliente!$A$5:$J$200,3,FALSE)</f>
        <v>10019103733</v>
      </c>
      <c r="E407" s="17" t="str">
        <f ca="1">VLOOKUP(B407,tb_cliente!$A$5:$J$200,4,FALSE)</f>
        <v>Rua Joel José Dias</v>
      </c>
      <c r="F407" s="17">
        <f ca="1">VLOOKUP(B407,tb_cliente!$A$5:$J$200,5,FALSE)</f>
        <v>50</v>
      </c>
      <c r="G407" s="17" t="str">
        <f ca="1">VLOOKUP(B407,tb_cliente!$A$5:$J$200,6,FALSE)</f>
        <v>ca 1 SB</v>
      </c>
      <c r="H407" s="17" t="str">
        <f ca="1">VLOOKUP(B407,tb_cliente!$A$5:$J$200,7,FALSE)</f>
        <v>Parada Angelica</v>
      </c>
      <c r="I407" s="17" t="str">
        <f ca="1">VLOOKUP(B407,tb_cliente!$A$5:$J$200,8,FALSE)</f>
        <v>Recife</v>
      </c>
      <c r="J407" s="17" t="str">
        <f ca="1">VLOOKUP(B407,tb_cliente!$A$5:$J$200,9,FALSE)</f>
        <v>PE</v>
      </c>
      <c r="K407" s="17" t="str">
        <f ca="1">VLOOKUP(B407,tb_cliente!$A$5:$J$200,10,FALSE)</f>
        <v>52031‑216</v>
      </c>
      <c r="L407" s="13" t="s">
        <v>856</v>
      </c>
      <c r="M407" s="28" t="s">
        <v>1000</v>
      </c>
      <c r="N407" s="25" t="s">
        <v>918</v>
      </c>
      <c r="O407" s="20">
        <v>73.400000000000006</v>
      </c>
    </row>
    <row r="408" spans="1:15" ht="30" x14ac:dyDescent="0.25">
      <c r="A408" s="15">
        <v>407</v>
      </c>
      <c r="B408" s="15">
        <f t="shared" ca="1" si="3"/>
        <v>4</v>
      </c>
      <c r="C408" s="17" t="str">
        <f ca="1">VLOOKUP(B408,tb_cliente!$A$5:$J$200,2,FALSE)</f>
        <v>Adriano Alberto Santos Aleixo</v>
      </c>
      <c r="D408" s="17" t="str">
        <f ca="1">VLOOKUP(B408,tb_cliente!$A$5:$J$200,3,FALSE)</f>
        <v>08402862709</v>
      </c>
      <c r="E408" s="17" t="str">
        <f ca="1">VLOOKUP(B408,tb_cliente!$A$5:$J$200,4,FALSE)</f>
        <v>Rua Maripá</v>
      </c>
      <c r="F408" s="17">
        <f ca="1">VLOOKUP(B408,tb_cliente!$A$5:$J$200,5,FALSE)</f>
        <v>3</v>
      </c>
      <c r="G408" s="17" t="str">
        <f ca="1">VLOOKUP(B408,tb_cliente!$A$5:$J$200,6,FALSE)</f>
        <v>Qd 02</v>
      </c>
      <c r="H408" s="17" t="str">
        <f ca="1">VLOOKUP(B408,tb_cliente!$A$5:$J$200,7,FALSE)</f>
        <v>Petrolina</v>
      </c>
      <c r="I408" s="17" t="str">
        <f ca="1">VLOOKUP(B408,tb_cliente!$A$5:$J$200,8,FALSE)</f>
        <v>Recife</v>
      </c>
      <c r="J408" s="17" t="str">
        <f ca="1">VLOOKUP(B408,tb_cliente!$A$5:$J$200,9,FALSE)</f>
        <v>PE</v>
      </c>
      <c r="K408" s="17" t="str">
        <f ca="1">VLOOKUP(B408,tb_cliente!$A$5:$J$200,10,FALSE)</f>
        <v>52031‑216</v>
      </c>
      <c r="L408" s="13" t="s">
        <v>856</v>
      </c>
      <c r="M408" s="28" t="s">
        <v>997</v>
      </c>
      <c r="N408" s="25" t="s">
        <v>918</v>
      </c>
      <c r="O408" s="20">
        <v>35.6</v>
      </c>
    </row>
    <row r="409" spans="1:15" ht="45" x14ac:dyDescent="0.25">
      <c r="A409" s="15">
        <v>408</v>
      </c>
      <c r="B409" s="15">
        <f t="shared" ca="1" si="3"/>
        <v>43</v>
      </c>
      <c r="C409" s="17" t="str">
        <f ca="1">VLOOKUP(B409,tb_cliente!$A$5:$J$200,2,FALSE)</f>
        <v>Charles Cesar de Almeida</v>
      </c>
      <c r="D409" s="17" t="str">
        <f ca="1">VLOOKUP(B409,tb_cliente!$A$5:$J$200,3,FALSE)</f>
        <v>03665037700</v>
      </c>
      <c r="E409" s="17" t="str">
        <f ca="1">VLOOKUP(B409,tb_cliente!$A$5:$J$200,4,FALSE)</f>
        <v>Rua Rua Omar</v>
      </c>
      <c r="F409" s="17">
        <f ca="1">VLOOKUP(B409,tb_cliente!$A$5:$J$200,5,FALSE)</f>
        <v>670</v>
      </c>
      <c r="G409" s="17" t="str">
        <f ca="1">VLOOKUP(B409,tb_cliente!$A$5:$J$200,6,FALSE)</f>
        <v>NULL</v>
      </c>
      <c r="H409" s="17" t="str">
        <f ca="1">VLOOKUP(B409,tb_cliente!$A$5:$J$200,7,FALSE)</f>
        <v>Saracuruna</v>
      </c>
      <c r="I409" s="17" t="str">
        <f ca="1">VLOOKUP(B409,tb_cliente!$A$5:$J$200,8,FALSE)</f>
        <v>Recife</v>
      </c>
      <c r="J409" s="17" t="str">
        <f ca="1">VLOOKUP(B409,tb_cliente!$A$5:$J$200,9,FALSE)</f>
        <v>PE</v>
      </c>
      <c r="K409" s="17" t="str">
        <f ca="1">VLOOKUP(B409,tb_cliente!$A$5:$J$200,10,FALSE)</f>
        <v>50010-010</v>
      </c>
      <c r="L409" s="13" t="s">
        <v>856</v>
      </c>
      <c r="M409" s="28" t="s">
        <v>1003</v>
      </c>
      <c r="N409" s="25" t="s">
        <v>918</v>
      </c>
      <c r="O409" s="20">
        <v>196.5</v>
      </c>
    </row>
    <row r="410" spans="1:15" x14ac:dyDescent="0.25">
      <c r="A410" s="15">
        <v>409</v>
      </c>
      <c r="B410" s="15">
        <f t="shared" ca="1" si="3"/>
        <v>144</v>
      </c>
      <c r="C410" s="17" t="str">
        <f ca="1">VLOOKUP(B410,tb_cliente!$A$5:$J$200,2,FALSE)</f>
        <v>Juliana Henrique Galdino</v>
      </c>
      <c r="D410" s="17" t="str">
        <f ca="1">VLOOKUP(B410,tb_cliente!$A$5:$J$200,3,FALSE)</f>
        <v>04471825702</v>
      </c>
      <c r="E410" s="17" t="str">
        <f ca="1">VLOOKUP(B410,tb_cliente!$A$5:$J$200,4,FALSE)</f>
        <v>Rua Regina Celia</v>
      </c>
      <c r="F410" s="17">
        <f ca="1">VLOOKUP(B410,tb_cliente!$A$5:$J$200,5,FALSE)</f>
        <v>37</v>
      </c>
      <c r="G410" s="17" t="str">
        <f ca="1">VLOOKUP(B410,tb_cliente!$A$5:$J$200,6,FALSE)</f>
        <v>L13 Q14 C2</v>
      </c>
      <c r="H410" s="17" t="str">
        <f ca="1">VLOOKUP(B410,tb_cliente!$A$5:$J$200,7,FALSE)</f>
        <v>Santo Antonio da Prata</v>
      </c>
      <c r="I410" s="17" t="str">
        <f ca="1">VLOOKUP(B410,tb_cliente!$A$5:$J$200,8,FALSE)</f>
        <v>Recife</v>
      </c>
      <c r="J410" s="17" t="str">
        <f ca="1">VLOOKUP(B410,tb_cliente!$A$5:$J$200,9,FALSE)</f>
        <v>PE</v>
      </c>
      <c r="K410" s="17" t="str">
        <f ca="1">VLOOKUP(B410,tb_cliente!$A$5:$J$200,10,FALSE)</f>
        <v>50810‑065</v>
      </c>
      <c r="L410" s="13" t="s">
        <v>856</v>
      </c>
      <c r="M410" s="28" t="s">
        <v>999</v>
      </c>
      <c r="N410" s="25" t="s">
        <v>918</v>
      </c>
      <c r="O410" s="20">
        <v>37.799999999999997</v>
      </c>
    </row>
    <row r="411" spans="1:15" ht="30" x14ac:dyDescent="0.25">
      <c r="A411" s="15">
        <v>410</v>
      </c>
      <c r="B411" s="15">
        <f t="shared" ca="1" si="3"/>
        <v>92</v>
      </c>
      <c r="C411" s="17" t="str">
        <f ca="1">VLOOKUP(B411,tb_cliente!$A$5:$J$200,2,FALSE)</f>
        <v>Everaldo de Jesus da Cruz</v>
      </c>
      <c r="D411" s="17" t="str">
        <f ca="1">VLOOKUP(B411,tb_cliente!$A$5:$J$200,3,FALSE)</f>
        <v>05634064700</v>
      </c>
      <c r="E411" s="17" t="str">
        <f ca="1">VLOOKUP(B411,tb_cliente!$A$5:$J$200,4,FALSE)</f>
        <v xml:space="preserve">Rua Porto Novo </v>
      </c>
      <c r="F411" s="17">
        <f ca="1">VLOOKUP(B411,tb_cliente!$A$5:$J$200,5,FALSE)</f>
        <v>230</v>
      </c>
      <c r="G411" s="17" t="str">
        <f ca="1">VLOOKUP(B411,tb_cliente!$A$5:$J$200,6,FALSE)</f>
        <v>A</v>
      </c>
      <c r="H411" s="17" t="str">
        <f ca="1">VLOOKUP(B411,tb_cliente!$A$5:$J$200,7,FALSE)</f>
        <v>Santa Cruz</v>
      </c>
      <c r="I411" s="17" t="str">
        <f ca="1">VLOOKUP(B411,tb_cliente!$A$5:$J$200,8,FALSE)</f>
        <v>Recife</v>
      </c>
      <c r="J411" s="17" t="str">
        <f ca="1">VLOOKUP(B411,tb_cliente!$A$5:$J$200,9,FALSE)</f>
        <v>PE</v>
      </c>
      <c r="K411" s="17" t="str">
        <f ca="1">VLOOKUP(B411,tb_cliente!$A$5:$J$200,10,FALSE)</f>
        <v>50920‑825</v>
      </c>
      <c r="L411" s="13" t="s">
        <v>856</v>
      </c>
      <c r="M411" s="28" t="s">
        <v>1000</v>
      </c>
      <c r="N411" s="25" t="s">
        <v>918</v>
      </c>
      <c r="O411" s="20">
        <v>73.400000000000006</v>
      </c>
    </row>
    <row r="412" spans="1:15" ht="45" x14ac:dyDescent="0.25">
      <c r="A412" s="15">
        <v>411</v>
      </c>
      <c r="B412" s="15">
        <f t="shared" ca="1" si="3"/>
        <v>50</v>
      </c>
      <c r="C412" s="17" t="str">
        <f ca="1">VLOOKUP(B412,tb_cliente!$A$5:$J$200,2,FALSE)</f>
        <v>Cristina Cordeiro Vilela</v>
      </c>
      <c r="D412" s="17" t="str">
        <f ca="1">VLOOKUP(B412,tb_cliente!$A$5:$J$200,3,FALSE)</f>
        <v>09022556758</v>
      </c>
      <c r="E412" s="17" t="str">
        <f ca="1">VLOOKUP(B412,tb_cliente!$A$5:$J$200,4,FALSE)</f>
        <v>Rua Manoel P de Freitas</v>
      </c>
      <c r="F412" s="17">
        <f ca="1">VLOOKUP(B412,tb_cliente!$A$5:$J$200,5,FALSE)</f>
        <v>22</v>
      </c>
      <c r="G412" s="17" t="str">
        <f ca="1">VLOOKUP(B412,tb_cliente!$A$5:$J$200,6,FALSE)</f>
        <v>A</v>
      </c>
      <c r="H412" s="17" t="str">
        <f ca="1">VLOOKUP(B412,tb_cliente!$A$5:$J$200,7,FALSE)</f>
        <v>Parque Moderno</v>
      </c>
      <c r="I412" s="17" t="str">
        <f ca="1">VLOOKUP(B412,tb_cliente!$A$5:$J$200,8,FALSE)</f>
        <v>Recife</v>
      </c>
      <c r="J412" s="17" t="str">
        <f ca="1">VLOOKUP(B412,tb_cliente!$A$5:$J$200,9,FALSE)</f>
        <v>PE</v>
      </c>
      <c r="K412" s="17" t="str">
        <f ca="1">VLOOKUP(B412,tb_cliente!$A$5:$J$200,10,FALSE)</f>
        <v>52031‑216</v>
      </c>
      <c r="L412" s="13" t="s">
        <v>856</v>
      </c>
      <c r="M412" s="28" t="s">
        <v>1001</v>
      </c>
      <c r="N412" s="25" t="s">
        <v>919</v>
      </c>
      <c r="O412" s="20">
        <v>85.3</v>
      </c>
    </row>
    <row r="413" spans="1:15" x14ac:dyDescent="0.25">
      <c r="A413" s="15">
        <v>412</v>
      </c>
      <c r="B413" s="15">
        <f t="shared" ca="1" si="3"/>
        <v>90</v>
      </c>
      <c r="C413" s="17" t="str">
        <f ca="1">VLOOKUP(B413,tb_cliente!$A$5:$J$200,2,FALSE)</f>
        <v>Eucileno de Fatima da Silva Reis</v>
      </c>
      <c r="D413" s="17" t="str">
        <f ca="1">VLOOKUP(B413,tb_cliente!$A$5:$J$200,3,FALSE)</f>
        <v>08835667754</v>
      </c>
      <c r="E413" s="17" t="str">
        <f ca="1">VLOOKUP(B413,tb_cliente!$A$5:$J$200,4,FALSE)</f>
        <v xml:space="preserve">Rua Maranhão </v>
      </c>
      <c r="F413" s="17">
        <f ca="1">VLOOKUP(B413,tb_cliente!$A$5:$J$200,5,FALSE)</f>
        <v>0</v>
      </c>
      <c r="G413" s="17" t="str">
        <f ca="1">VLOOKUP(B413,tb_cliente!$A$5:$J$200,6,FALSE)</f>
        <v>Lt 22 Qd 27</v>
      </c>
      <c r="H413" s="17" t="str">
        <f ca="1">VLOOKUP(B413,tb_cliente!$A$5:$J$200,7,FALSE)</f>
        <v>Parque Paulista</v>
      </c>
      <c r="I413" s="17" t="str">
        <f ca="1">VLOOKUP(B413,tb_cliente!$A$5:$J$200,8,FALSE)</f>
        <v>Recife</v>
      </c>
      <c r="J413" s="17" t="str">
        <f ca="1">VLOOKUP(B413,tb_cliente!$A$5:$J$200,9,FALSE)</f>
        <v>PE</v>
      </c>
      <c r="K413" s="17" t="str">
        <f ca="1">VLOOKUP(B413,tb_cliente!$A$5:$J$200,10,FALSE)</f>
        <v>52031‑216</v>
      </c>
      <c r="L413" s="13" t="s">
        <v>856</v>
      </c>
      <c r="M413" s="28" t="s">
        <v>999</v>
      </c>
      <c r="N413" s="25" t="s">
        <v>919</v>
      </c>
      <c r="O413" s="20">
        <v>37.799999999999997</v>
      </c>
    </row>
    <row r="414" spans="1:15" x14ac:dyDescent="0.25">
      <c r="A414" s="15">
        <v>413</v>
      </c>
      <c r="B414" s="15">
        <f t="shared" ca="1" si="3"/>
        <v>172</v>
      </c>
      <c r="C414" s="17" t="str">
        <f ca="1">VLOOKUP(B414,tb_cliente!$A$5:$J$200,2,FALSE)</f>
        <v>Michelle Nascimento de Lima</v>
      </c>
      <c r="D414" s="17" t="str">
        <f ca="1">VLOOKUP(B414,tb_cliente!$A$5:$J$200,3,FALSE)</f>
        <v>06621642675</v>
      </c>
      <c r="E414" s="17" t="str">
        <f ca="1">VLOOKUP(B414,tb_cliente!$A$5:$J$200,4,FALSE)</f>
        <v>Rua Paramaribo</v>
      </c>
      <c r="F414" s="17" t="str">
        <f ca="1">VLOOKUP(B414,tb_cliente!$A$5:$J$200,5,FALSE)</f>
        <v>s/n</v>
      </c>
      <c r="G414" s="17" t="str">
        <f ca="1">VLOOKUP(B414,tb_cliente!$A$5:$J$200,6,FALSE)</f>
        <v>Lt 07 Qd 01</v>
      </c>
      <c r="H414" s="17" t="str">
        <f ca="1">VLOOKUP(B414,tb_cliente!$A$5:$J$200,7,FALSE)</f>
        <v>Presidente Kennedy</v>
      </c>
      <c r="I414" s="17" t="str">
        <f ca="1">VLOOKUP(B414,tb_cliente!$A$5:$J$200,8,FALSE)</f>
        <v>Recife</v>
      </c>
      <c r="J414" s="17" t="str">
        <f ca="1">VLOOKUP(B414,tb_cliente!$A$5:$J$200,9,FALSE)</f>
        <v>PE</v>
      </c>
      <c r="K414" s="17" t="str">
        <f ca="1">VLOOKUP(B414,tb_cliente!$A$5:$J$200,10,FALSE)</f>
        <v>50920‑825</v>
      </c>
      <c r="L414" s="13" t="s">
        <v>856</v>
      </c>
      <c r="M414" s="28" t="s">
        <v>1005</v>
      </c>
      <c r="N414" s="25" t="s">
        <v>919</v>
      </c>
      <c r="O414" s="20">
        <v>8.9</v>
      </c>
    </row>
    <row r="415" spans="1:15" ht="30" x14ac:dyDescent="0.25">
      <c r="A415" s="15">
        <v>414</v>
      </c>
      <c r="B415" s="15">
        <f t="shared" ca="1" si="3"/>
        <v>139</v>
      </c>
      <c r="C415" s="17" t="str">
        <f ca="1">VLOOKUP(B415,tb_cliente!$A$5:$J$200,2,FALSE)</f>
        <v>Jonathan Francisco Gouvea Pinto</v>
      </c>
      <c r="D415" s="17" t="str">
        <f ca="1">VLOOKUP(B415,tb_cliente!$A$5:$J$200,3,FALSE)</f>
        <v>07682064604</v>
      </c>
      <c r="E415" s="17" t="str">
        <f ca="1">VLOOKUP(B415,tb_cliente!$A$5:$J$200,4,FALSE)</f>
        <v>Rua Netuno</v>
      </c>
      <c r="F415" s="17">
        <f ca="1">VLOOKUP(B415,tb_cliente!$A$5:$J$200,5,FALSE)</f>
        <v>140</v>
      </c>
      <c r="G415" s="17" t="str">
        <f ca="1">VLOOKUP(B415,tb_cliente!$A$5:$J$200,6,FALSE)</f>
        <v>NULL</v>
      </c>
      <c r="H415" s="17" t="str">
        <f ca="1">VLOOKUP(B415,tb_cliente!$A$5:$J$200,7,FALSE)</f>
        <v>Pilar</v>
      </c>
      <c r="I415" s="17" t="str">
        <f ca="1">VLOOKUP(B415,tb_cliente!$A$5:$J$200,8,FALSE)</f>
        <v>Recife</v>
      </c>
      <c r="J415" s="17" t="str">
        <f ca="1">VLOOKUP(B415,tb_cliente!$A$5:$J$200,9,FALSE)</f>
        <v>PE</v>
      </c>
      <c r="K415" s="17" t="str">
        <f ca="1">VLOOKUP(B415,tb_cliente!$A$5:$J$200,10,FALSE)</f>
        <v>52031‑216</v>
      </c>
      <c r="L415" s="13" t="s">
        <v>856</v>
      </c>
      <c r="M415" s="28" t="s">
        <v>1000</v>
      </c>
      <c r="N415" s="25" t="s">
        <v>919</v>
      </c>
      <c r="O415" s="20">
        <v>73.400000000000006</v>
      </c>
    </row>
    <row r="416" spans="1:15" ht="30" x14ac:dyDescent="0.25">
      <c r="A416" s="15">
        <v>415</v>
      </c>
      <c r="B416" s="15">
        <f t="shared" ca="1" si="3"/>
        <v>88</v>
      </c>
      <c r="C416" s="17" t="str">
        <f ca="1">VLOOKUP(B416,tb_cliente!$A$5:$J$200,2,FALSE)</f>
        <v>Espedito de Faria</v>
      </c>
      <c r="D416" s="17" t="str">
        <f ca="1">VLOOKUP(B416,tb_cliente!$A$5:$J$200,3,FALSE)</f>
        <v>05472576733</v>
      </c>
      <c r="E416" s="17" t="str">
        <f ca="1">VLOOKUP(B416,tb_cliente!$A$5:$J$200,4,FALSE)</f>
        <v>Rua Prefeito A Carlos</v>
      </c>
      <c r="F416" s="17">
        <f ca="1">VLOOKUP(B416,tb_cliente!$A$5:$J$200,5,FALSE)</f>
        <v>2809</v>
      </c>
      <c r="G416" s="17" t="str">
        <f ca="1">VLOOKUP(B416,tb_cliente!$A$5:$J$200,6,FALSE)</f>
        <v>NULL</v>
      </c>
      <c r="H416" s="17" t="str">
        <f ca="1">VLOOKUP(B416,tb_cliente!$A$5:$J$200,7,FALSE)</f>
        <v>Santa Cruz da Serra</v>
      </c>
      <c r="I416" s="17" t="str">
        <f ca="1">VLOOKUP(B416,tb_cliente!$A$5:$J$200,8,FALSE)</f>
        <v>Recife</v>
      </c>
      <c r="J416" s="17" t="str">
        <f ca="1">VLOOKUP(B416,tb_cliente!$A$5:$J$200,9,FALSE)</f>
        <v>PE</v>
      </c>
      <c r="K416" s="17" t="str">
        <f ca="1">VLOOKUP(B416,tb_cliente!$A$5:$J$200,10,FALSE)</f>
        <v>50920‑825</v>
      </c>
      <c r="L416" s="13" t="s">
        <v>856</v>
      </c>
      <c r="M416" s="28" t="s">
        <v>997</v>
      </c>
      <c r="N416" s="25" t="s">
        <v>919</v>
      </c>
      <c r="O416" s="20">
        <v>35.6</v>
      </c>
    </row>
    <row r="417" spans="1:15" ht="45" x14ac:dyDescent="0.25">
      <c r="A417" s="15">
        <v>416</v>
      </c>
      <c r="B417" s="15">
        <f t="shared" ca="1" si="3"/>
        <v>6</v>
      </c>
      <c r="C417" s="17" t="str">
        <f ca="1">VLOOKUP(B417,tb_cliente!$A$5:$J$200,2,FALSE)</f>
        <v>Alessandra Alves dos Santos</v>
      </c>
      <c r="D417" s="17" t="str">
        <f ca="1">VLOOKUP(B417,tb_cliente!$A$5:$J$200,3,FALSE)</f>
        <v>09286372756</v>
      </c>
      <c r="E417" s="17" t="str">
        <f ca="1">VLOOKUP(B417,tb_cliente!$A$5:$J$200,4,FALSE)</f>
        <v>Rua Luiz Alves de Castro</v>
      </c>
      <c r="F417" s="17" t="str">
        <f ca="1">VLOOKUP(B417,tb_cliente!$A$5:$J$200,5,FALSE)</f>
        <v>s/n</v>
      </c>
      <c r="G417" s="17" t="str">
        <f ca="1">VLOOKUP(B417,tb_cliente!$A$5:$J$200,6,FALSE)</f>
        <v>Lt 9 Qd 5</v>
      </c>
      <c r="H417" s="17" t="str">
        <f ca="1">VLOOKUP(B417,tb_cliente!$A$5:$J$200,7,FALSE)</f>
        <v>Parque Ipiranga (Itrolandia)</v>
      </c>
      <c r="I417" s="17" t="str">
        <f ca="1">VLOOKUP(B417,tb_cliente!$A$5:$J$200,8,FALSE)</f>
        <v>Recife</v>
      </c>
      <c r="J417" s="17" t="str">
        <f ca="1">VLOOKUP(B417,tb_cliente!$A$5:$J$200,9,FALSE)</f>
        <v>PE</v>
      </c>
      <c r="K417" s="17" t="str">
        <f ca="1">VLOOKUP(B417,tb_cliente!$A$5:$J$200,10,FALSE)</f>
        <v>52031‑216</v>
      </c>
      <c r="L417" s="13" t="s">
        <v>856</v>
      </c>
      <c r="M417" s="28" t="s">
        <v>1004</v>
      </c>
      <c r="N417" s="25" t="s">
        <v>919</v>
      </c>
      <c r="O417" s="20">
        <v>319.60000000000002</v>
      </c>
    </row>
    <row r="418" spans="1:15" x14ac:dyDescent="0.25">
      <c r="A418" s="15">
        <v>417</v>
      </c>
      <c r="B418" s="15">
        <f t="shared" ca="1" si="3"/>
        <v>50</v>
      </c>
      <c r="C418" s="17" t="str">
        <f ca="1">VLOOKUP(B418,tb_cliente!$A$5:$J$200,2,FALSE)</f>
        <v>Cristina Cordeiro Vilela</v>
      </c>
      <c r="D418" s="17" t="str">
        <f ca="1">VLOOKUP(B418,tb_cliente!$A$5:$J$200,3,FALSE)</f>
        <v>09022556758</v>
      </c>
      <c r="E418" s="17" t="str">
        <f ca="1">VLOOKUP(B418,tb_cliente!$A$5:$J$200,4,FALSE)</f>
        <v>Rua Manoel P de Freitas</v>
      </c>
      <c r="F418" s="17">
        <f ca="1">VLOOKUP(B418,tb_cliente!$A$5:$J$200,5,FALSE)</f>
        <v>22</v>
      </c>
      <c r="G418" s="17" t="str">
        <f ca="1">VLOOKUP(B418,tb_cliente!$A$5:$J$200,6,FALSE)</f>
        <v>A</v>
      </c>
      <c r="H418" s="17" t="str">
        <f ca="1">VLOOKUP(B418,tb_cliente!$A$5:$J$200,7,FALSE)</f>
        <v>Parque Moderno</v>
      </c>
      <c r="I418" s="17" t="str">
        <f ca="1">VLOOKUP(B418,tb_cliente!$A$5:$J$200,8,FALSE)</f>
        <v>Recife</v>
      </c>
      <c r="J418" s="17" t="str">
        <f ca="1">VLOOKUP(B418,tb_cliente!$A$5:$J$200,9,FALSE)</f>
        <v>PE</v>
      </c>
      <c r="K418" s="17" t="str">
        <f ca="1">VLOOKUP(B418,tb_cliente!$A$5:$J$200,10,FALSE)</f>
        <v>52031‑216</v>
      </c>
      <c r="L418" s="13" t="s">
        <v>856</v>
      </c>
      <c r="M418" s="28" t="s">
        <v>998</v>
      </c>
      <c r="N418" s="25" t="s">
        <v>919</v>
      </c>
      <c r="O418" s="20">
        <v>11.9</v>
      </c>
    </row>
    <row r="419" spans="1:15" ht="30" x14ac:dyDescent="0.25">
      <c r="A419" s="15">
        <v>418</v>
      </c>
      <c r="B419" s="15">
        <f t="shared" ca="1" si="3"/>
        <v>38</v>
      </c>
      <c r="C419" s="17" t="str">
        <f ca="1">VLOOKUP(B419,tb_cliente!$A$5:$J$200,2,FALSE)</f>
        <v>Bruno Carlos Carvalho de Paula</v>
      </c>
      <c r="D419" s="17" t="str">
        <f ca="1">VLOOKUP(B419,tb_cliente!$A$5:$J$200,3,FALSE)</f>
        <v>10829494817</v>
      </c>
      <c r="E419" s="17" t="str">
        <f ca="1">VLOOKUP(B419,tb_cliente!$A$5:$J$200,4,FALSE)</f>
        <v>Rua Hermeto Costa</v>
      </c>
      <c r="F419" s="17" t="str">
        <f ca="1">VLOOKUP(B419,tb_cliente!$A$5:$J$200,5,FALSE)</f>
        <v>sn</v>
      </c>
      <c r="G419" s="17" t="str">
        <f ca="1">VLOOKUP(B419,tb_cliente!$A$5:$J$200,6,FALSE)</f>
        <v>Lt 29 Qd 7</v>
      </c>
      <c r="H419" s="17" t="str">
        <f ca="1">VLOOKUP(B419,tb_cliente!$A$5:$J$200,7,FALSE)</f>
        <v>Maria Helena</v>
      </c>
      <c r="I419" s="17" t="str">
        <f ca="1">VLOOKUP(B419,tb_cliente!$A$5:$J$200,8,FALSE)</f>
        <v>Recife</v>
      </c>
      <c r="J419" s="17" t="str">
        <f ca="1">VLOOKUP(B419,tb_cliente!$A$5:$J$200,9,FALSE)</f>
        <v>PE</v>
      </c>
      <c r="K419" s="17" t="str">
        <f ca="1">VLOOKUP(B419,tb_cliente!$A$5:$J$200,10,FALSE)</f>
        <v>52031‑216</v>
      </c>
      <c r="L419" s="13" t="s">
        <v>856</v>
      </c>
      <c r="M419" s="28" t="s">
        <v>1000</v>
      </c>
      <c r="N419" s="25" t="s">
        <v>919</v>
      </c>
      <c r="O419" s="20">
        <v>73.400000000000006</v>
      </c>
    </row>
    <row r="420" spans="1:15" ht="45" x14ac:dyDescent="0.25">
      <c r="A420" s="15">
        <v>419</v>
      </c>
      <c r="B420" s="15">
        <f t="shared" ca="1" si="3"/>
        <v>116</v>
      </c>
      <c r="C420" s="17" t="str">
        <f ca="1">VLOOKUP(B420,tb_cliente!$A$5:$J$200,2,FALSE)</f>
        <v>Francisco Dias da Costa</v>
      </c>
      <c r="D420" s="17" t="str">
        <f ca="1">VLOOKUP(B420,tb_cliente!$A$5:$J$200,3,FALSE)</f>
        <v>05314158766</v>
      </c>
      <c r="E420" s="17" t="str">
        <f ca="1">VLOOKUP(B420,tb_cliente!$A$5:$J$200,4,FALSE)</f>
        <v xml:space="preserve">Rua Profeta Jeremias </v>
      </c>
      <c r="F420" s="17" t="str">
        <f ca="1">VLOOKUP(B420,tb_cliente!$A$5:$J$200,5,FALSE)</f>
        <v>s/n</v>
      </c>
      <c r="G420" s="17" t="str">
        <f ca="1">VLOOKUP(B420,tb_cliente!$A$5:$J$200,6,FALSE)</f>
        <v>Lt 63 Qd 63</v>
      </c>
      <c r="H420" s="17" t="str">
        <f ca="1">VLOOKUP(B420,tb_cliente!$A$5:$J$200,7,FALSE)</f>
        <v>Santa Ines</v>
      </c>
      <c r="I420" s="17" t="str">
        <f ca="1">VLOOKUP(B420,tb_cliente!$A$5:$J$200,8,FALSE)</f>
        <v>Recife</v>
      </c>
      <c r="J420" s="17" t="str">
        <f ca="1">VLOOKUP(B420,tb_cliente!$A$5:$J$200,9,FALSE)</f>
        <v>PE</v>
      </c>
      <c r="K420" s="17" t="str">
        <f ca="1">VLOOKUP(B420,tb_cliente!$A$5:$J$200,10,FALSE)</f>
        <v>50920‑825</v>
      </c>
      <c r="L420" s="13" t="s">
        <v>856</v>
      </c>
      <c r="M420" s="28" t="s">
        <v>1001</v>
      </c>
      <c r="N420" s="25" t="s">
        <v>919</v>
      </c>
      <c r="O420" s="20">
        <v>85.3</v>
      </c>
    </row>
    <row r="421" spans="1:15" ht="45" x14ac:dyDescent="0.25">
      <c r="A421" s="15">
        <v>420</v>
      </c>
      <c r="B421" s="15">
        <f t="shared" ca="1" si="3"/>
        <v>145</v>
      </c>
      <c r="C421" s="17" t="str">
        <f ca="1">VLOOKUP(B421,tb_cliente!$A$5:$J$200,2,FALSE)</f>
        <v>Juliano Henrique Gregorio</v>
      </c>
      <c r="D421" s="17" t="str">
        <f ca="1">VLOOKUP(B421,tb_cliente!$A$5:$J$200,3,FALSE)</f>
        <v>10733995720</v>
      </c>
      <c r="E421" s="17" t="str">
        <f ca="1">VLOOKUP(B421,tb_cliente!$A$5:$J$200,4,FALSE)</f>
        <v>Rua Ibutia</v>
      </c>
      <c r="F421" s="17" t="str">
        <f ca="1">VLOOKUP(B421,tb_cliente!$A$5:$J$200,5,FALSE)</f>
        <v>s/n</v>
      </c>
      <c r="G421" s="17" t="str">
        <f ca="1">VLOOKUP(B421,tb_cliente!$A$5:$J$200,6,FALSE)</f>
        <v>ca 1 Lt 16 Qd 5</v>
      </c>
      <c r="H421" s="17" t="str">
        <f ca="1">VLOOKUP(B421,tb_cliente!$A$5:$J$200,7,FALSE)</f>
        <v>Mauá</v>
      </c>
      <c r="I421" s="17" t="str">
        <f ca="1">VLOOKUP(B421,tb_cliente!$A$5:$J$200,8,FALSE)</f>
        <v>Recife</v>
      </c>
      <c r="J421" s="17" t="str">
        <f ca="1">VLOOKUP(B421,tb_cliente!$A$5:$J$200,9,FALSE)</f>
        <v>PE</v>
      </c>
      <c r="K421" s="17" t="str">
        <f ca="1">VLOOKUP(B421,tb_cliente!$A$5:$J$200,10,FALSE)</f>
        <v>52031‑216</v>
      </c>
      <c r="L421" s="13" t="s">
        <v>856</v>
      </c>
      <c r="M421" s="28" t="s">
        <v>1003</v>
      </c>
      <c r="N421" s="25" t="s">
        <v>919</v>
      </c>
      <c r="O421" s="20">
        <v>196.5</v>
      </c>
    </row>
    <row r="422" spans="1:15" x14ac:dyDescent="0.25">
      <c r="A422" s="15">
        <v>421</v>
      </c>
      <c r="B422" s="15">
        <f t="shared" ca="1" si="3"/>
        <v>109</v>
      </c>
      <c r="C422" s="17" t="str">
        <f ca="1">VLOOKUP(B422,tb_cliente!$A$5:$J$200,2,FALSE)</f>
        <v>Fernanda de Sá</v>
      </c>
      <c r="D422" s="17" t="str">
        <f ca="1">VLOOKUP(B422,tb_cliente!$A$5:$J$200,3,FALSE)</f>
        <v>08704004725</v>
      </c>
      <c r="E422" s="17" t="str">
        <f ca="1">VLOOKUP(B422,tb_cliente!$A$5:$J$200,4,FALSE)</f>
        <v>Rua Margarida</v>
      </c>
      <c r="F422" s="17">
        <f ca="1">VLOOKUP(B422,tb_cliente!$A$5:$J$200,5,FALSE)</f>
        <v>0</v>
      </c>
      <c r="G422" s="17" t="str">
        <f ca="1">VLOOKUP(B422,tb_cliente!$A$5:$J$200,6,FALSE)</f>
        <v>Lt 7 Qd 3</v>
      </c>
      <c r="H422" s="17" t="str">
        <f ca="1">VLOOKUP(B422,tb_cliente!$A$5:$J$200,7,FALSE)</f>
        <v>Parque Suecia</v>
      </c>
      <c r="I422" s="17" t="str">
        <f ca="1">VLOOKUP(B422,tb_cliente!$A$5:$J$200,8,FALSE)</f>
        <v>Recife</v>
      </c>
      <c r="J422" s="17" t="str">
        <f ca="1">VLOOKUP(B422,tb_cliente!$A$5:$J$200,9,FALSE)</f>
        <v>PE</v>
      </c>
      <c r="K422" s="17" t="str">
        <f ca="1">VLOOKUP(B422,tb_cliente!$A$5:$J$200,10,FALSE)</f>
        <v>52031‑216</v>
      </c>
      <c r="L422" s="13" t="s">
        <v>856</v>
      </c>
      <c r="M422" s="28" t="s">
        <v>999</v>
      </c>
      <c r="N422" s="25" t="s">
        <v>919</v>
      </c>
      <c r="O422" s="20">
        <v>37.799999999999997</v>
      </c>
    </row>
    <row r="423" spans="1:15" ht="45" x14ac:dyDescent="0.25">
      <c r="A423" s="15">
        <v>422</v>
      </c>
      <c r="B423" s="15">
        <f t="shared" ca="1" si="3"/>
        <v>94</v>
      </c>
      <c r="C423" s="17" t="str">
        <f ca="1">VLOOKUP(B423,tb_cliente!$A$5:$J$200,2,FALSE)</f>
        <v>Everton de Jesus Reis</v>
      </c>
      <c r="D423" s="17" t="str">
        <f ca="1">VLOOKUP(B423,tb_cliente!$A$5:$J$200,3,FALSE)</f>
        <v>07227366781</v>
      </c>
      <c r="E423" s="17" t="str">
        <f ca="1">VLOOKUP(B423,tb_cliente!$A$5:$J$200,4,FALSE)</f>
        <v>Rua Onofre Silva</v>
      </c>
      <c r="F423" s="17">
        <f ca="1">VLOOKUP(B423,tb_cliente!$A$5:$J$200,5,FALSE)</f>
        <v>54</v>
      </c>
      <c r="G423" s="17" t="str">
        <f ca="1">VLOOKUP(B423,tb_cliente!$A$5:$J$200,6,FALSE)</f>
        <v>casa 1</v>
      </c>
      <c r="H423" s="17" t="str">
        <f ca="1">VLOOKUP(B423,tb_cliente!$A$5:$J$200,7,FALSE)</f>
        <v>Pilar</v>
      </c>
      <c r="I423" s="17" t="str">
        <f ca="1">VLOOKUP(B423,tb_cliente!$A$5:$J$200,8,FALSE)</f>
        <v>Recife</v>
      </c>
      <c r="J423" s="17" t="str">
        <f ca="1">VLOOKUP(B423,tb_cliente!$A$5:$J$200,9,FALSE)</f>
        <v>PE</v>
      </c>
      <c r="K423" s="17" t="str">
        <f ca="1">VLOOKUP(B423,tb_cliente!$A$5:$J$200,10,FALSE)</f>
        <v>50920‑825</v>
      </c>
      <c r="L423" s="13" t="s">
        <v>856</v>
      </c>
      <c r="M423" s="28" t="s">
        <v>1004</v>
      </c>
      <c r="N423" s="25" t="s">
        <v>919</v>
      </c>
      <c r="O423" s="20">
        <v>319.60000000000002</v>
      </c>
    </row>
    <row r="424" spans="1:15" ht="45" x14ac:dyDescent="0.25">
      <c r="A424" s="15">
        <v>423</v>
      </c>
      <c r="B424" s="15">
        <f t="shared" ca="1" si="3"/>
        <v>173</v>
      </c>
      <c r="C424" s="17" t="str">
        <f ca="1">VLOOKUP(B424,tb_cliente!$A$5:$J$200,2,FALSE)</f>
        <v>Mozart Niedijo dos Santos</v>
      </c>
      <c r="D424" s="17" t="str">
        <f ca="1">VLOOKUP(B424,tb_cliente!$A$5:$J$200,3,FALSE)</f>
        <v>10893691609</v>
      </c>
      <c r="E424" s="17" t="str">
        <f ca="1">VLOOKUP(B424,tb_cliente!$A$5:$J$200,4,FALSE)</f>
        <v>Rua Haia</v>
      </c>
      <c r="F424" s="17">
        <f ca="1">VLOOKUP(B424,tb_cliente!$A$5:$J$200,5,FALSE)</f>
        <v>8</v>
      </c>
      <c r="G424" s="17" t="str">
        <f ca="1">VLOOKUP(B424,tb_cliente!$A$5:$J$200,6,FALSE)</f>
        <v>B 26 C 8</v>
      </c>
      <c r="H424" s="17" t="str">
        <f ca="1">VLOOKUP(B424,tb_cliente!$A$5:$J$200,7,FALSE)</f>
        <v>Mantiquira</v>
      </c>
      <c r="I424" s="17" t="str">
        <f ca="1">VLOOKUP(B424,tb_cliente!$A$5:$J$200,8,FALSE)</f>
        <v>Recife</v>
      </c>
      <c r="J424" s="17" t="str">
        <f ca="1">VLOOKUP(B424,tb_cliente!$A$5:$J$200,9,FALSE)</f>
        <v>PE</v>
      </c>
      <c r="K424" s="17" t="str">
        <f ca="1">VLOOKUP(B424,tb_cliente!$A$5:$J$200,10,FALSE)</f>
        <v>52031‑216</v>
      </c>
      <c r="L424" s="13" t="s">
        <v>856</v>
      </c>
      <c r="M424" s="28" t="s">
        <v>1002</v>
      </c>
      <c r="N424" s="25" t="s">
        <v>919</v>
      </c>
      <c r="O424" s="20">
        <v>123.1</v>
      </c>
    </row>
    <row r="425" spans="1:15" x14ac:dyDescent="0.25">
      <c r="A425" s="15">
        <v>424</v>
      </c>
      <c r="B425" s="15">
        <f t="shared" ca="1" si="3"/>
        <v>183</v>
      </c>
      <c r="C425" s="17" t="str">
        <f ca="1">VLOOKUP(B425,tb_cliente!$A$5:$J$200,2,FALSE)</f>
        <v>Sebastião Santos da Silva Fernandes</v>
      </c>
      <c r="D425" s="17" t="str">
        <f ca="1">VLOOKUP(B425,tb_cliente!$A$5:$J$200,3,FALSE)</f>
        <v>04426846689</v>
      </c>
      <c r="E425" s="17" t="str">
        <f ca="1">VLOOKUP(B425,tb_cliente!$A$5:$J$200,4,FALSE)</f>
        <v>Rua Rio Branco</v>
      </c>
      <c r="F425" s="17">
        <f ca="1">VLOOKUP(B425,tb_cliente!$A$5:$J$200,5,FALSE)</f>
        <v>1</v>
      </c>
      <c r="G425" s="17" t="str">
        <f ca="1">VLOOKUP(B425,tb_cliente!$A$5:$J$200,6,FALSE)</f>
        <v>NULL</v>
      </c>
      <c r="H425" s="17" t="str">
        <f ca="1">VLOOKUP(B425,tb_cliente!$A$5:$J$200,7,FALSE)</f>
        <v>São Bento</v>
      </c>
      <c r="I425" s="17" t="str">
        <f ca="1">VLOOKUP(B425,tb_cliente!$A$5:$J$200,8,FALSE)</f>
        <v>Recife</v>
      </c>
      <c r="J425" s="17" t="str">
        <f ca="1">VLOOKUP(B425,tb_cliente!$A$5:$J$200,9,FALSE)</f>
        <v>PE</v>
      </c>
      <c r="K425" s="17" t="str">
        <f ca="1">VLOOKUP(B425,tb_cliente!$A$5:$J$200,10,FALSE)</f>
        <v>50810‑065</v>
      </c>
      <c r="L425" s="13" t="s">
        <v>856</v>
      </c>
      <c r="M425" s="28" t="s">
        <v>999</v>
      </c>
      <c r="N425" s="25" t="s">
        <v>919</v>
      </c>
      <c r="O425" s="20">
        <v>37.799999999999997</v>
      </c>
    </row>
    <row r="426" spans="1:15" ht="30" x14ac:dyDescent="0.25">
      <c r="A426" s="15">
        <v>425</v>
      </c>
      <c r="B426" s="15">
        <f t="shared" ca="1" si="3"/>
        <v>105</v>
      </c>
      <c r="C426" s="17" t="str">
        <f ca="1">VLOOKUP(B426,tb_cliente!$A$5:$J$200,2,FALSE)</f>
        <v>Fagner de Oliveira Paiva</v>
      </c>
      <c r="D426" s="17" t="str">
        <f ca="1">VLOOKUP(B426,tb_cliente!$A$5:$J$200,3,FALSE)</f>
        <v>10534043767</v>
      </c>
      <c r="E426" s="17" t="str">
        <f ca="1">VLOOKUP(B426,tb_cliente!$A$5:$J$200,4,FALSE)</f>
        <v>Rua Italia Fausta</v>
      </c>
      <c r="F426" s="17" t="str">
        <f ca="1">VLOOKUP(B426,tb_cliente!$A$5:$J$200,5,FALSE)</f>
        <v>sn</v>
      </c>
      <c r="G426" s="17" t="str">
        <f ca="1">VLOOKUP(B426,tb_cliente!$A$5:$J$200,6,FALSE)</f>
        <v>Cs 01 Lt 23 Qd 02</v>
      </c>
      <c r="H426" s="17" t="str">
        <f ca="1">VLOOKUP(B426,tb_cliente!$A$5:$J$200,7,FALSE)</f>
        <v>Natal</v>
      </c>
      <c r="I426" s="17" t="str">
        <f ca="1">VLOOKUP(B426,tb_cliente!$A$5:$J$200,8,FALSE)</f>
        <v>null</v>
      </c>
      <c r="J426" s="17" t="str">
        <f ca="1">VLOOKUP(B426,tb_cliente!$A$5:$J$200,9,FALSE)</f>
        <v>null</v>
      </c>
      <c r="K426" s="17" t="str">
        <f ca="1">VLOOKUP(B426,tb_cliente!$A$5:$J$200,10,FALSE)</f>
        <v>null</v>
      </c>
      <c r="L426" s="13" t="s">
        <v>856</v>
      </c>
      <c r="M426" s="28" t="s">
        <v>1000</v>
      </c>
      <c r="N426" s="25" t="s">
        <v>919</v>
      </c>
      <c r="O426" s="20">
        <v>73.400000000000006</v>
      </c>
    </row>
    <row r="427" spans="1:15" x14ac:dyDescent="0.25">
      <c r="A427" s="15">
        <v>426</v>
      </c>
      <c r="B427" s="15">
        <f t="shared" ca="1" si="3"/>
        <v>184</v>
      </c>
      <c r="C427" s="17" t="str">
        <f ca="1">VLOOKUP(B427,tb_cliente!$A$5:$J$200,2,FALSE)</f>
        <v>Sergio Santos de Oliveira Costa</v>
      </c>
      <c r="D427" s="17" t="str">
        <f ca="1">VLOOKUP(B427,tb_cliente!$A$5:$J$200,3,FALSE)</f>
        <v>08405662702</v>
      </c>
      <c r="E427" s="17" t="str">
        <f ca="1">VLOOKUP(B427,tb_cliente!$A$5:$J$200,4,FALSE)</f>
        <v>Rua Mario Ponde</v>
      </c>
      <c r="F427" s="17" t="str">
        <f ca="1">VLOOKUP(B427,tb_cliente!$A$5:$J$200,5,FALSE)</f>
        <v>s/n</v>
      </c>
      <c r="G427" s="17" t="str">
        <f ca="1">VLOOKUP(B427,tb_cliente!$A$5:$J$200,6,FALSE)</f>
        <v>Lt 29 Qd A</v>
      </c>
      <c r="H427" s="17" t="str">
        <f ca="1">VLOOKUP(B427,tb_cliente!$A$5:$J$200,7,FALSE)</f>
        <v>Petrolandia</v>
      </c>
      <c r="I427" s="17" t="str">
        <f ca="1">VLOOKUP(B427,tb_cliente!$A$5:$J$200,8,FALSE)</f>
        <v>Recife</v>
      </c>
      <c r="J427" s="17" t="str">
        <f ca="1">VLOOKUP(B427,tb_cliente!$A$5:$J$200,9,FALSE)</f>
        <v>PE</v>
      </c>
      <c r="K427" s="17" t="str">
        <f ca="1">VLOOKUP(B427,tb_cliente!$A$5:$J$200,10,FALSE)</f>
        <v>52031‑216</v>
      </c>
      <c r="L427" s="13" t="s">
        <v>856</v>
      </c>
      <c r="M427" s="28" t="s">
        <v>1005</v>
      </c>
      <c r="N427" s="25" t="s">
        <v>919</v>
      </c>
      <c r="O427" s="20">
        <v>8.9</v>
      </c>
    </row>
    <row r="428" spans="1:15" ht="45" x14ac:dyDescent="0.25">
      <c r="A428" s="15">
        <v>427</v>
      </c>
      <c r="B428" s="15">
        <f t="shared" ca="1" si="3"/>
        <v>27</v>
      </c>
      <c r="C428" s="17" t="str">
        <f ca="1">VLOOKUP(B428,tb_cliente!$A$5:$J$200,2,FALSE)</f>
        <v>Angelo Barros da Silva Braz</v>
      </c>
      <c r="D428" s="17" t="str">
        <f ca="1">VLOOKUP(B428,tb_cliente!$A$5:$J$200,3,FALSE)</f>
        <v>10362787765</v>
      </c>
      <c r="E428" s="17" t="str">
        <f ca="1">VLOOKUP(B428,tb_cliente!$A$5:$J$200,4,FALSE)</f>
        <v>Rua Izabel Louzada de Campos</v>
      </c>
      <c r="F428" s="17">
        <f ca="1">VLOOKUP(B428,tb_cliente!$A$5:$J$200,5,FALSE)</f>
        <v>34</v>
      </c>
      <c r="G428" s="17" t="str">
        <f ca="1">VLOOKUP(B428,tb_cliente!$A$5:$J$200,6,FALSE)</f>
        <v>Casa 04</v>
      </c>
      <c r="H428" s="17" t="str">
        <f ca="1">VLOOKUP(B428,tb_cliente!$A$5:$J$200,7,FALSE)</f>
        <v>Nova Campinas</v>
      </c>
      <c r="I428" s="17" t="str">
        <f ca="1">VLOOKUP(B428,tb_cliente!$A$5:$J$200,8,FALSE)</f>
        <v>Recife</v>
      </c>
      <c r="J428" s="17" t="str">
        <f ca="1">VLOOKUP(B428,tb_cliente!$A$5:$J$200,9,FALSE)</f>
        <v>PE</v>
      </c>
      <c r="K428" s="17" t="str">
        <f ca="1">VLOOKUP(B428,tb_cliente!$A$5:$J$200,10,FALSE)</f>
        <v>52031‑216</v>
      </c>
      <c r="L428" s="13" t="s">
        <v>856</v>
      </c>
      <c r="M428" s="28" t="s">
        <v>1004</v>
      </c>
      <c r="N428" s="25" t="s">
        <v>919</v>
      </c>
      <c r="O428" s="20">
        <v>319.60000000000002</v>
      </c>
    </row>
    <row r="429" spans="1:15" ht="30" x14ac:dyDescent="0.25">
      <c r="A429" s="15">
        <v>428</v>
      </c>
      <c r="B429" s="15">
        <f t="shared" ca="1" si="3"/>
        <v>177</v>
      </c>
      <c r="C429" s="17" t="str">
        <f ca="1">VLOOKUP(B429,tb_cliente!$A$5:$J$200,2,FALSE)</f>
        <v>Rodrigo Rodolfo Fortunato</v>
      </c>
      <c r="D429" s="17" t="str">
        <f ca="1">VLOOKUP(B429,tb_cliente!$A$5:$J$200,3,FALSE)</f>
        <v>09961606735</v>
      </c>
      <c r="E429" s="17" t="str">
        <f ca="1">VLOOKUP(B429,tb_cliente!$A$5:$J$200,4,FALSE)</f>
        <v>Rua Joinville</v>
      </c>
      <c r="F429" s="17">
        <f ca="1">VLOOKUP(B429,tb_cliente!$A$5:$J$200,5,FALSE)</f>
        <v>19</v>
      </c>
      <c r="G429" s="17" t="str">
        <f ca="1">VLOOKUP(B429,tb_cliente!$A$5:$J$200,6,FALSE)</f>
        <v>NULL</v>
      </c>
      <c r="H429" s="17" t="str">
        <f ca="1">VLOOKUP(B429,tb_cliente!$A$5:$J$200,7,FALSE)</f>
        <v>Parada Angelica</v>
      </c>
      <c r="I429" s="17" t="str">
        <f ca="1">VLOOKUP(B429,tb_cliente!$A$5:$J$200,8,FALSE)</f>
        <v>Recife</v>
      </c>
      <c r="J429" s="17" t="str">
        <f ca="1">VLOOKUP(B429,tb_cliente!$A$5:$J$200,9,FALSE)</f>
        <v>PE</v>
      </c>
      <c r="K429" s="17" t="str">
        <f ca="1">VLOOKUP(B429,tb_cliente!$A$5:$J$200,10,FALSE)</f>
        <v>52031‑216</v>
      </c>
      <c r="L429" s="13" t="s">
        <v>856</v>
      </c>
      <c r="M429" s="28" t="s">
        <v>1000</v>
      </c>
      <c r="N429" s="25" t="s">
        <v>919</v>
      </c>
      <c r="O429" s="20">
        <v>73.400000000000006</v>
      </c>
    </row>
    <row r="430" spans="1:15" ht="30" x14ac:dyDescent="0.25">
      <c r="A430" s="15">
        <v>429</v>
      </c>
      <c r="B430" s="15">
        <f t="shared" ca="1" si="3"/>
        <v>107</v>
      </c>
      <c r="C430" s="17" t="str">
        <f ca="1">VLOOKUP(B430,tb_cliente!$A$5:$J$200,2,FALSE)</f>
        <v>Felipe de Paulo de Souza Lima</v>
      </c>
      <c r="D430" s="17" t="str">
        <f ca="1">VLOOKUP(B430,tb_cliente!$A$5:$J$200,3,FALSE)</f>
        <v>10255984750</v>
      </c>
      <c r="E430" s="17" t="str">
        <f ca="1">VLOOKUP(B430,tb_cliente!$A$5:$J$200,4,FALSE)</f>
        <v>Rua Japeri</v>
      </c>
      <c r="F430" s="17">
        <f ca="1">VLOOKUP(B430,tb_cliente!$A$5:$J$200,5,FALSE)</f>
        <v>862</v>
      </c>
      <c r="G430" s="17" t="str">
        <f ca="1">VLOOKUP(B430,tb_cliente!$A$5:$J$200,6,FALSE)</f>
        <v>fundos</v>
      </c>
      <c r="H430" s="17" t="str">
        <f ca="1">VLOOKUP(B430,tb_cliente!$A$5:$J$200,7,FALSE)</f>
        <v>Novo Eldorado</v>
      </c>
      <c r="I430" s="17" t="str">
        <f ca="1">VLOOKUP(B430,tb_cliente!$A$5:$J$200,8,FALSE)</f>
        <v>Recife</v>
      </c>
      <c r="J430" s="17" t="str">
        <f ca="1">VLOOKUP(B430,tb_cliente!$A$5:$J$200,9,FALSE)</f>
        <v>PE</v>
      </c>
      <c r="K430" s="17" t="str">
        <f ca="1">VLOOKUP(B430,tb_cliente!$A$5:$J$200,10,FALSE)</f>
        <v>52031‑216</v>
      </c>
      <c r="L430" s="13" t="s">
        <v>856</v>
      </c>
      <c r="M430" s="28" t="s">
        <v>997</v>
      </c>
      <c r="N430" s="25" t="s">
        <v>920</v>
      </c>
      <c r="O430" s="20">
        <v>35.6</v>
      </c>
    </row>
    <row r="431" spans="1:15" ht="45" x14ac:dyDescent="0.25">
      <c r="A431" s="15">
        <v>430</v>
      </c>
      <c r="B431" s="15">
        <f t="shared" ca="1" si="3"/>
        <v>58</v>
      </c>
      <c r="C431" s="17" t="str">
        <f ca="1">VLOOKUP(B431,tb_cliente!$A$5:$J$200,2,FALSE)</f>
        <v>Debora Cristina Tenorio da Silva</v>
      </c>
      <c r="D431" s="17" t="str">
        <f ca="1">VLOOKUP(B431,tb_cliente!$A$5:$J$200,3,FALSE)</f>
        <v>05501268573</v>
      </c>
      <c r="E431" s="17" t="str">
        <f ca="1">VLOOKUP(B431,tb_cliente!$A$5:$J$200,4,FALSE)</f>
        <v>Rua Praça Marte</v>
      </c>
      <c r="F431" s="17">
        <f ca="1">VLOOKUP(B431,tb_cliente!$A$5:$J$200,5,FALSE)</f>
        <v>8</v>
      </c>
      <c r="G431" s="17" t="str">
        <f ca="1">VLOOKUP(B431,tb_cliente!$A$5:$J$200,6,FALSE)</f>
        <v>Qd F</v>
      </c>
      <c r="H431" s="17" t="str">
        <f ca="1">VLOOKUP(B431,tb_cliente!$A$5:$J$200,7,FALSE)</f>
        <v>Santa Cruz</v>
      </c>
      <c r="I431" s="17" t="str">
        <f ca="1">VLOOKUP(B431,tb_cliente!$A$5:$J$200,8,FALSE)</f>
        <v>Recife</v>
      </c>
      <c r="J431" s="17" t="str">
        <f ca="1">VLOOKUP(B431,tb_cliente!$A$5:$J$200,9,FALSE)</f>
        <v>PE</v>
      </c>
      <c r="K431" s="17" t="str">
        <f ca="1">VLOOKUP(B431,tb_cliente!$A$5:$J$200,10,FALSE)</f>
        <v>50920‑825</v>
      </c>
      <c r="L431" s="13" t="s">
        <v>856</v>
      </c>
      <c r="M431" s="28" t="s">
        <v>1001</v>
      </c>
      <c r="N431" s="25" t="s">
        <v>920</v>
      </c>
      <c r="O431" s="20">
        <v>85.3</v>
      </c>
    </row>
    <row r="432" spans="1:15" ht="30" x14ac:dyDescent="0.25">
      <c r="A432" s="15">
        <v>431</v>
      </c>
      <c r="B432" s="15">
        <f t="shared" ca="1" si="3"/>
        <v>179</v>
      </c>
      <c r="C432" s="17" t="str">
        <f ca="1">VLOOKUP(B432,tb_cliente!$A$5:$J$200,2,FALSE)</f>
        <v>Ronaldo Rosa Gomes</v>
      </c>
      <c r="D432" s="17" t="str">
        <f ca="1">VLOOKUP(B432,tb_cliente!$A$5:$J$200,3,FALSE)</f>
        <v>10019103733</v>
      </c>
      <c r="E432" s="17" t="str">
        <f ca="1">VLOOKUP(B432,tb_cliente!$A$5:$J$200,4,FALSE)</f>
        <v>Rua Joel José Dias</v>
      </c>
      <c r="F432" s="17">
        <f ca="1">VLOOKUP(B432,tb_cliente!$A$5:$J$200,5,FALSE)</f>
        <v>50</v>
      </c>
      <c r="G432" s="17" t="str">
        <f ca="1">VLOOKUP(B432,tb_cliente!$A$5:$J$200,6,FALSE)</f>
        <v>ca 1 SB</v>
      </c>
      <c r="H432" s="17" t="str">
        <f ca="1">VLOOKUP(B432,tb_cliente!$A$5:$J$200,7,FALSE)</f>
        <v>Parada Angelica</v>
      </c>
      <c r="I432" s="17" t="str">
        <f ca="1">VLOOKUP(B432,tb_cliente!$A$5:$J$200,8,FALSE)</f>
        <v>Recife</v>
      </c>
      <c r="J432" s="17" t="str">
        <f ca="1">VLOOKUP(B432,tb_cliente!$A$5:$J$200,9,FALSE)</f>
        <v>PE</v>
      </c>
      <c r="K432" s="17" t="str">
        <f ca="1">VLOOKUP(B432,tb_cliente!$A$5:$J$200,10,FALSE)</f>
        <v>52031‑216</v>
      </c>
      <c r="L432" s="13" t="s">
        <v>856</v>
      </c>
      <c r="M432" s="28" t="s">
        <v>997</v>
      </c>
      <c r="N432" s="25" t="s">
        <v>920</v>
      </c>
      <c r="O432" s="20">
        <v>35.6</v>
      </c>
    </row>
    <row r="433" spans="1:15" x14ac:dyDescent="0.25">
      <c r="A433" s="15">
        <v>432</v>
      </c>
      <c r="B433" s="15">
        <f t="shared" ca="1" si="3"/>
        <v>83</v>
      </c>
      <c r="C433" s="17" t="str">
        <f ca="1">VLOOKUP(B433,tb_cliente!$A$5:$J$200,2,FALSE)</f>
        <v>Erik de Barros</v>
      </c>
      <c r="D433" s="17" t="str">
        <f ca="1">VLOOKUP(B433,tb_cliente!$A$5:$J$200,3,FALSE)</f>
        <v>08762703709</v>
      </c>
      <c r="E433" s="17" t="str">
        <f ca="1">VLOOKUP(B433,tb_cliente!$A$5:$J$200,4,FALSE)</f>
        <v>Rua Marcio Santos da Silva</v>
      </c>
      <c r="F433" s="17" t="str">
        <f ca="1">VLOOKUP(B433,tb_cliente!$A$5:$J$200,5,FALSE)</f>
        <v>s/n</v>
      </c>
      <c r="G433" s="17" t="str">
        <f ca="1">VLOOKUP(B433,tb_cliente!$A$5:$J$200,6,FALSE)</f>
        <v>Lt 11 Qd 16</v>
      </c>
      <c r="H433" s="17" t="str">
        <f ca="1">VLOOKUP(B433,tb_cliente!$A$5:$J$200,7,FALSE)</f>
        <v>Parque São João</v>
      </c>
      <c r="I433" s="17" t="str">
        <f ca="1">VLOOKUP(B433,tb_cliente!$A$5:$J$200,8,FALSE)</f>
        <v>Recife</v>
      </c>
      <c r="J433" s="17" t="str">
        <f ca="1">VLOOKUP(B433,tb_cliente!$A$5:$J$200,9,FALSE)</f>
        <v>PE</v>
      </c>
      <c r="K433" s="17" t="str">
        <f ca="1">VLOOKUP(B433,tb_cliente!$A$5:$J$200,10,FALSE)</f>
        <v>52031‑216</v>
      </c>
      <c r="L433" s="13" t="s">
        <v>856</v>
      </c>
      <c r="M433" s="28" t="s">
        <v>999</v>
      </c>
      <c r="N433" s="25" t="s">
        <v>920</v>
      </c>
      <c r="O433" s="20">
        <v>37.799999999999997</v>
      </c>
    </row>
    <row r="434" spans="1:15" ht="45" x14ac:dyDescent="0.25">
      <c r="A434" s="15">
        <v>433</v>
      </c>
      <c r="B434" s="15">
        <f t="shared" ca="1" si="3"/>
        <v>191</v>
      </c>
      <c r="C434" s="17" t="str">
        <f ca="1">VLOOKUP(B434,tb_cliente!$A$5:$J$200,2,FALSE)</f>
        <v>Wanderlei Tome de Arruda</v>
      </c>
      <c r="D434" s="17" t="str">
        <f ca="1">VLOOKUP(B434,tb_cliente!$A$5:$J$200,3,FALSE)</f>
        <v>10576370765</v>
      </c>
      <c r="E434" s="17" t="str">
        <f ca="1">VLOOKUP(B434,tb_cliente!$A$5:$J$200,4,FALSE)</f>
        <v>Rua Isaura</v>
      </c>
      <c r="F434" s="17" t="str">
        <f ca="1">VLOOKUP(B434,tb_cliente!$A$5:$J$200,5,FALSE)</f>
        <v>s/n</v>
      </c>
      <c r="G434" s="17" t="str">
        <f ca="1">VLOOKUP(B434,tb_cliente!$A$5:$J$200,6,FALSE)</f>
        <v>Lt 03 Qd 34</v>
      </c>
      <c r="H434" s="17" t="str">
        <f ca="1">VLOOKUP(B434,tb_cliente!$A$5:$J$200,7,FALSE)</f>
        <v>Morin</v>
      </c>
      <c r="I434" s="17" t="str">
        <f ca="1">VLOOKUP(B434,tb_cliente!$A$5:$J$200,8,FALSE)</f>
        <v>Recife</v>
      </c>
      <c r="J434" s="17" t="str">
        <f ca="1">VLOOKUP(B434,tb_cliente!$A$5:$J$200,9,FALSE)</f>
        <v>PE</v>
      </c>
      <c r="K434" s="17" t="str">
        <f ca="1">VLOOKUP(B434,tb_cliente!$A$5:$J$200,10,FALSE)</f>
        <v>52031‑216</v>
      </c>
      <c r="L434" s="13" t="s">
        <v>856</v>
      </c>
      <c r="M434" s="28" t="s">
        <v>1001</v>
      </c>
      <c r="N434" s="25" t="s">
        <v>920</v>
      </c>
      <c r="O434" s="20">
        <v>85.3</v>
      </c>
    </row>
    <row r="435" spans="1:15" x14ac:dyDescent="0.25">
      <c r="A435" s="15">
        <v>434</v>
      </c>
      <c r="B435" s="15">
        <f t="shared" ca="1" si="3"/>
        <v>166</v>
      </c>
      <c r="C435" s="17" t="str">
        <f ca="1">VLOOKUP(B435,tb_cliente!$A$5:$J$200,2,FALSE)</f>
        <v>Maclau Luiz dos Santos</v>
      </c>
      <c r="D435" s="17" t="str">
        <f ca="1">VLOOKUP(B435,tb_cliente!$A$5:$J$200,3,FALSE)</f>
        <v>05079557883</v>
      </c>
      <c r="E435" s="17" t="str">
        <f ca="1">VLOOKUP(B435,tb_cliente!$A$5:$J$200,4,FALSE)</f>
        <v xml:space="preserve">Rua Projetada Um </v>
      </c>
      <c r="F435" s="17">
        <f ca="1">VLOOKUP(B435,tb_cliente!$A$5:$J$200,5,FALSE)</f>
        <v>14</v>
      </c>
      <c r="G435" s="17" t="str">
        <f ca="1">VLOOKUP(B435,tb_cliente!$A$5:$J$200,6,FALSE)</f>
        <v>casa 02 A</v>
      </c>
      <c r="H435" s="17" t="str">
        <f ca="1">VLOOKUP(B435,tb_cliente!$A$5:$J$200,7,FALSE)</f>
        <v>Santa Terezinha</v>
      </c>
      <c r="I435" s="17" t="str">
        <f ca="1">VLOOKUP(B435,tb_cliente!$A$5:$J$200,8,FALSE)</f>
        <v>Recife</v>
      </c>
      <c r="J435" s="17" t="str">
        <f ca="1">VLOOKUP(B435,tb_cliente!$A$5:$J$200,9,FALSE)</f>
        <v>PE</v>
      </c>
      <c r="K435" s="17" t="str">
        <f ca="1">VLOOKUP(B435,tb_cliente!$A$5:$J$200,10,FALSE)</f>
        <v>50810‑065</v>
      </c>
      <c r="L435" s="13" t="s">
        <v>856</v>
      </c>
      <c r="M435" s="28" t="s">
        <v>999</v>
      </c>
      <c r="N435" s="25" t="s">
        <v>921</v>
      </c>
      <c r="O435" s="20">
        <v>37.799999999999997</v>
      </c>
    </row>
    <row r="436" spans="1:15" x14ac:dyDescent="0.25">
      <c r="A436" s="15">
        <v>435</v>
      </c>
      <c r="B436" s="15">
        <f t="shared" ca="1" si="3"/>
        <v>110</v>
      </c>
      <c r="C436" s="17" t="str">
        <f ca="1">VLOOKUP(B436,tb_cliente!$A$5:$J$200,2,FALSE)</f>
        <v>Fernando de Sousa</v>
      </c>
      <c r="D436" s="17" t="str">
        <f ca="1">VLOOKUP(B436,tb_cliente!$A$5:$J$200,3,FALSE)</f>
        <v>08238327736</v>
      </c>
      <c r="E436" s="17" t="str">
        <f ca="1">VLOOKUP(B436,tb_cliente!$A$5:$J$200,4,FALSE)</f>
        <v>Rua Marques de Paranagua</v>
      </c>
      <c r="F436" s="17">
        <f ca="1">VLOOKUP(B436,tb_cliente!$A$5:$J$200,5,FALSE)</f>
        <v>61</v>
      </c>
      <c r="G436" s="17" t="str">
        <f ca="1">VLOOKUP(B436,tb_cliente!$A$5:$J$200,6,FALSE)</f>
        <v>NULL</v>
      </c>
      <c r="H436" s="17" t="str">
        <f ca="1">VLOOKUP(B436,tb_cliente!$A$5:$J$200,7,FALSE)</f>
        <v>Petrovale</v>
      </c>
      <c r="I436" s="17" t="str">
        <f ca="1">VLOOKUP(B436,tb_cliente!$A$5:$J$200,8,FALSE)</f>
        <v>Recife</v>
      </c>
      <c r="J436" s="17" t="str">
        <f ca="1">VLOOKUP(B436,tb_cliente!$A$5:$J$200,9,FALSE)</f>
        <v>PE</v>
      </c>
      <c r="K436" s="17" t="str">
        <f ca="1">VLOOKUP(B436,tb_cliente!$A$5:$J$200,10,FALSE)</f>
        <v>52031‑216</v>
      </c>
      <c r="L436" s="13" t="s">
        <v>856</v>
      </c>
      <c r="M436" s="28" t="s">
        <v>1005</v>
      </c>
      <c r="N436" s="25" t="s">
        <v>921</v>
      </c>
      <c r="O436" s="20">
        <v>8.9</v>
      </c>
    </row>
    <row r="437" spans="1:15" ht="45" x14ac:dyDescent="0.25">
      <c r="A437" s="15">
        <v>436</v>
      </c>
      <c r="B437" s="15">
        <f t="shared" ca="1" si="3"/>
        <v>157</v>
      </c>
      <c r="C437" s="17" t="str">
        <f ca="1">VLOOKUP(B437,tb_cliente!$A$5:$J$200,2,FALSE)</f>
        <v>Lucas Lima da Silva</v>
      </c>
      <c r="D437" s="17" t="str">
        <f ca="1">VLOOKUP(B437,tb_cliente!$A$5:$J$200,3,FALSE)</f>
        <v>07916976647</v>
      </c>
      <c r="E437" s="17" t="str">
        <f ca="1">VLOOKUP(B437,tb_cliente!$A$5:$J$200,4,FALSE)</f>
        <v>Rua Moacir Saraiva de Carvalho</v>
      </c>
      <c r="F437" s="17">
        <f ca="1">VLOOKUP(B437,tb_cliente!$A$5:$J$200,5,FALSE)</f>
        <v>98</v>
      </c>
      <c r="G437" s="17" t="str">
        <f ca="1">VLOOKUP(B437,tb_cliente!$A$5:$J$200,6,FALSE)</f>
        <v>NULL</v>
      </c>
      <c r="H437" s="17" t="str">
        <f ca="1">VLOOKUP(B437,tb_cliente!$A$5:$J$200,7,FALSE)</f>
        <v>Pilar</v>
      </c>
      <c r="I437" s="17" t="str">
        <f ca="1">VLOOKUP(B437,tb_cliente!$A$5:$J$200,8,FALSE)</f>
        <v>Recife</v>
      </c>
      <c r="J437" s="17" t="str">
        <f ca="1">VLOOKUP(B437,tb_cliente!$A$5:$J$200,9,FALSE)</f>
        <v>PE</v>
      </c>
      <c r="K437" s="17" t="str">
        <f ca="1">VLOOKUP(B437,tb_cliente!$A$5:$J$200,10,FALSE)</f>
        <v>52031‑216</v>
      </c>
      <c r="L437" s="13" t="s">
        <v>856</v>
      </c>
      <c r="M437" s="28" t="s">
        <v>1002</v>
      </c>
      <c r="N437" s="25" t="s">
        <v>921</v>
      </c>
      <c r="O437" s="20">
        <v>123.1</v>
      </c>
    </row>
    <row r="438" spans="1:15" ht="30" x14ac:dyDescent="0.25">
      <c r="A438" s="15">
        <v>437</v>
      </c>
      <c r="B438" s="15">
        <f t="shared" ca="1" si="3"/>
        <v>164</v>
      </c>
      <c r="C438" s="17" t="str">
        <f ca="1">VLOOKUP(B438,tb_cliente!$A$5:$J$200,2,FALSE)</f>
        <v>Luiz Luis Vieira</v>
      </c>
      <c r="D438" s="17" t="str">
        <f ca="1">VLOOKUP(B438,tb_cliente!$A$5:$J$200,3,FALSE)</f>
        <v>09654313701</v>
      </c>
      <c r="E438" s="17" t="str">
        <f ca="1">VLOOKUP(B438,tb_cliente!$A$5:$J$200,4,FALSE)</f>
        <v>Rua Julio de Mesquita</v>
      </c>
      <c r="F438" s="17">
        <f ca="1">VLOOKUP(B438,tb_cliente!$A$5:$J$200,5,FALSE)</f>
        <v>21</v>
      </c>
      <c r="G438" s="17" t="str">
        <f ca="1">VLOOKUP(B438,tb_cliente!$A$5:$J$200,6,FALSE)</f>
        <v>NULL</v>
      </c>
      <c r="H438" s="17" t="str">
        <f ca="1">VLOOKUP(B438,tb_cliente!$A$5:$J$200,7,FALSE)</f>
        <v>Parque Chuno</v>
      </c>
      <c r="I438" s="17" t="str">
        <f ca="1">VLOOKUP(B438,tb_cliente!$A$5:$J$200,8,FALSE)</f>
        <v>Recife</v>
      </c>
      <c r="J438" s="17" t="str">
        <f ca="1">VLOOKUP(B438,tb_cliente!$A$5:$J$200,9,FALSE)</f>
        <v>PE</v>
      </c>
      <c r="K438" s="17" t="str">
        <f ca="1">VLOOKUP(B438,tb_cliente!$A$5:$J$200,10,FALSE)</f>
        <v>52031‑216</v>
      </c>
      <c r="L438" s="13" t="s">
        <v>856</v>
      </c>
      <c r="M438" s="28" t="s">
        <v>997</v>
      </c>
      <c r="N438" s="25" t="s">
        <v>921</v>
      </c>
      <c r="O438" s="20">
        <v>35.6</v>
      </c>
    </row>
    <row r="439" spans="1:15" x14ac:dyDescent="0.25">
      <c r="A439" s="15">
        <v>438</v>
      </c>
      <c r="B439" s="15">
        <f t="shared" ca="1" si="3"/>
        <v>185</v>
      </c>
      <c r="C439" s="17" t="str">
        <f ca="1">VLOOKUP(B439,tb_cliente!$A$5:$J$200,2,FALSE)</f>
        <v>Thamyris Silva da Penha</v>
      </c>
      <c r="D439" s="17" t="str">
        <f ca="1">VLOOKUP(B439,tb_cliente!$A$5:$J$200,3,FALSE)</f>
        <v>05016119610</v>
      </c>
      <c r="E439" s="17" t="str">
        <f ca="1">VLOOKUP(B439,tb_cliente!$A$5:$J$200,4,FALSE)</f>
        <v>Rua Quatorze</v>
      </c>
      <c r="F439" s="17">
        <f ca="1">VLOOKUP(B439,tb_cliente!$A$5:$J$200,5,FALSE)</f>
        <v>0</v>
      </c>
      <c r="G439" s="17" t="str">
        <f ca="1">VLOOKUP(B439,tb_cliente!$A$5:$J$200,6,FALSE)</f>
        <v xml:space="preserve"> lt14 Qd25</v>
      </c>
      <c r="H439" s="17" t="str">
        <f ca="1">VLOOKUP(B439,tb_cliente!$A$5:$J$200,7,FALSE)</f>
        <v>santíssimo</v>
      </c>
      <c r="I439" s="17" t="str">
        <f ca="1">VLOOKUP(B439,tb_cliente!$A$5:$J$200,8,FALSE)</f>
        <v>Recife</v>
      </c>
      <c r="J439" s="17" t="str">
        <f ca="1">VLOOKUP(B439,tb_cliente!$A$5:$J$200,9,FALSE)</f>
        <v>PE</v>
      </c>
      <c r="K439" s="17" t="str">
        <f ca="1">VLOOKUP(B439,tb_cliente!$A$5:$J$200,10,FALSE)</f>
        <v>50810‑065</v>
      </c>
      <c r="L439" s="13" t="s">
        <v>856</v>
      </c>
      <c r="M439" s="28" t="s">
        <v>1005</v>
      </c>
      <c r="N439" s="25" t="s">
        <v>921</v>
      </c>
      <c r="O439" s="20">
        <v>8.9</v>
      </c>
    </row>
    <row r="440" spans="1:15" ht="45" x14ac:dyDescent="0.25">
      <c r="A440" s="15">
        <v>439</v>
      </c>
      <c r="B440" s="15">
        <f t="shared" ca="1" si="3"/>
        <v>65</v>
      </c>
      <c r="C440" s="17" t="str">
        <f ca="1">VLOOKUP(B440,tb_cliente!$A$5:$J$200,2,FALSE)</f>
        <v>Diogo da Mota dos Santos</v>
      </c>
      <c r="D440" s="17" t="str">
        <f ca="1">VLOOKUP(B440,tb_cliente!$A$5:$J$200,3,FALSE)</f>
        <v>07268965770</v>
      </c>
      <c r="E440" s="17" t="str">
        <f ca="1">VLOOKUP(B440,tb_cliente!$A$5:$J$200,4,FALSE)</f>
        <v xml:space="preserve">Rua Olimpia Esteves </v>
      </c>
      <c r="F440" s="17">
        <f ca="1">VLOOKUP(B440,tb_cliente!$A$5:$J$200,5,FALSE)</f>
        <v>19</v>
      </c>
      <c r="G440" s="17" t="str">
        <f ca="1">VLOOKUP(B440,tb_cliente!$A$5:$J$200,6,FALSE)</f>
        <v>NULL</v>
      </c>
      <c r="H440" s="17" t="str">
        <f ca="1">VLOOKUP(B440,tb_cliente!$A$5:$J$200,7,FALSE)</f>
        <v>Pilar</v>
      </c>
      <c r="I440" s="17" t="str">
        <f ca="1">VLOOKUP(B440,tb_cliente!$A$5:$J$200,8,FALSE)</f>
        <v>Recife</v>
      </c>
      <c r="J440" s="17" t="str">
        <f ca="1">VLOOKUP(B440,tb_cliente!$A$5:$J$200,9,FALSE)</f>
        <v>PE</v>
      </c>
      <c r="K440" s="17" t="str">
        <f ca="1">VLOOKUP(B440,tb_cliente!$A$5:$J$200,10,FALSE)</f>
        <v>50920‑825</v>
      </c>
      <c r="L440" s="13" t="s">
        <v>856</v>
      </c>
      <c r="M440" s="28" t="s">
        <v>1003</v>
      </c>
      <c r="N440" s="25" t="s">
        <v>921</v>
      </c>
      <c r="O440" s="20">
        <v>196.5</v>
      </c>
    </row>
    <row r="441" spans="1:15" ht="45" x14ac:dyDescent="0.25">
      <c r="A441" s="15">
        <v>440</v>
      </c>
      <c r="B441" s="15">
        <f t="shared" ca="1" si="3"/>
        <v>79</v>
      </c>
      <c r="C441" s="17" t="str">
        <f ca="1">VLOOKUP(B441,tb_cliente!$A$5:$J$200,2,FALSE)</f>
        <v>Edvaldo Dalcin Raposo</v>
      </c>
      <c r="D441" s="17" t="str">
        <f ca="1">VLOOKUP(B441,tb_cliente!$A$5:$J$200,3,FALSE)</f>
        <v>08288466786</v>
      </c>
      <c r="E441" s="17" t="str">
        <f ca="1">VLOOKUP(B441,tb_cliente!$A$5:$J$200,4,FALSE)</f>
        <v>Rua Marquês de Baependi</v>
      </c>
      <c r="F441" s="17">
        <f ca="1">VLOOKUP(B441,tb_cliente!$A$5:$J$200,5,FALSE)</f>
        <v>18</v>
      </c>
      <c r="G441" s="17" t="str">
        <f ca="1">VLOOKUP(B441,tb_cliente!$A$5:$J$200,6,FALSE)</f>
        <v>Quadra 27 casa 01</v>
      </c>
      <c r="H441" s="17" t="str">
        <f ca="1">VLOOKUP(B441,tb_cliente!$A$5:$J$200,7,FALSE)</f>
        <v>Petrovale</v>
      </c>
      <c r="I441" s="17" t="str">
        <f ca="1">VLOOKUP(B441,tb_cliente!$A$5:$J$200,8,FALSE)</f>
        <v>Recife</v>
      </c>
      <c r="J441" s="17" t="str">
        <f ca="1">VLOOKUP(B441,tb_cliente!$A$5:$J$200,9,FALSE)</f>
        <v>PE</v>
      </c>
      <c r="K441" s="17" t="str">
        <f ca="1">VLOOKUP(B441,tb_cliente!$A$5:$J$200,10,FALSE)</f>
        <v>52031‑216</v>
      </c>
      <c r="L441" s="13" t="s">
        <v>856</v>
      </c>
      <c r="M441" s="28" t="s">
        <v>1001</v>
      </c>
      <c r="N441" s="25" t="s">
        <v>922</v>
      </c>
      <c r="O441" s="20">
        <v>85.3</v>
      </c>
    </row>
    <row r="442" spans="1:15" ht="30" x14ac:dyDescent="0.25">
      <c r="A442" s="15">
        <v>441</v>
      </c>
      <c r="B442" s="15">
        <f t="shared" ca="1" si="3"/>
        <v>12</v>
      </c>
      <c r="C442" s="17" t="str">
        <f ca="1">VLOOKUP(B442,tb_cliente!$A$5:$J$200,2,FALSE)</f>
        <v>Alexandre Amorim Couto</v>
      </c>
      <c r="D442" s="17" t="str">
        <f ca="1">VLOOKUP(B442,tb_cliente!$A$5:$J$200,3,FALSE)</f>
        <v>08887694724</v>
      </c>
      <c r="E442" s="17" t="str">
        <f ca="1">VLOOKUP(B442,tb_cliente!$A$5:$J$200,4,FALSE)</f>
        <v>Rua Manzanares</v>
      </c>
      <c r="F442" s="17">
        <f ca="1">VLOOKUP(B442,tb_cliente!$A$5:$J$200,5,FALSE)</f>
        <v>220</v>
      </c>
      <c r="G442" s="17" t="str">
        <f ca="1">VLOOKUP(B442,tb_cliente!$A$5:$J$200,6,FALSE)</f>
        <v>ca 3</v>
      </c>
      <c r="H442" s="17" t="str">
        <f ca="1">VLOOKUP(B442,tb_cliente!$A$5:$J$200,7,FALSE)</f>
        <v>Parque Paulista</v>
      </c>
      <c r="I442" s="17" t="str">
        <f ca="1">VLOOKUP(B442,tb_cliente!$A$5:$J$200,8,FALSE)</f>
        <v>Recife</v>
      </c>
      <c r="J442" s="17" t="str">
        <f ca="1">VLOOKUP(B442,tb_cliente!$A$5:$J$200,9,FALSE)</f>
        <v>PE</v>
      </c>
      <c r="K442" s="17" t="str">
        <f ca="1">VLOOKUP(B442,tb_cliente!$A$5:$J$200,10,FALSE)</f>
        <v>52031‑216</v>
      </c>
      <c r="L442" s="13" t="s">
        <v>856</v>
      </c>
      <c r="M442" s="28" t="s">
        <v>997</v>
      </c>
      <c r="N442" s="25" t="s">
        <v>922</v>
      </c>
      <c r="O442" s="20">
        <v>35.6</v>
      </c>
    </row>
    <row r="443" spans="1:15" ht="30" x14ac:dyDescent="0.25">
      <c r="A443" s="15">
        <v>442</v>
      </c>
      <c r="B443" s="15">
        <f t="shared" ca="1" si="3"/>
        <v>80</v>
      </c>
      <c r="C443" s="17" t="str">
        <f ca="1">VLOOKUP(B443,tb_cliente!$A$5:$J$200,2,FALSE)</f>
        <v>Elaine Damasceno de Carvalho Teixeira</v>
      </c>
      <c r="D443" s="17" t="str">
        <f ca="1">VLOOKUP(B443,tb_cliente!$A$5:$J$200,3,FALSE)</f>
        <v>08708155780</v>
      </c>
      <c r="E443" s="17" t="str">
        <f ca="1">VLOOKUP(B443,tb_cliente!$A$5:$J$200,4,FALSE)</f>
        <v>Rua Marechal Hermes</v>
      </c>
      <c r="F443" s="17" t="str">
        <f ca="1">VLOOKUP(B443,tb_cliente!$A$5:$J$200,5,FALSE)</f>
        <v>s/n</v>
      </c>
      <c r="G443" s="17" t="str">
        <f ca="1">VLOOKUP(B443,tb_cliente!$A$5:$J$200,6,FALSE)</f>
        <v>casa 2 Lt 39 Qd 10</v>
      </c>
      <c r="H443" s="17" t="str">
        <f ca="1">VLOOKUP(B443,tb_cliente!$A$5:$J$200,7,FALSE)</f>
        <v>Parque Suecia</v>
      </c>
      <c r="I443" s="17" t="str">
        <f ca="1">VLOOKUP(B443,tb_cliente!$A$5:$J$200,8,FALSE)</f>
        <v>Recife</v>
      </c>
      <c r="J443" s="17" t="str">
        <f ca="1">VLOOKUP(B443,tb_cliente!$A$5:$J$200,9,FALSE)</f>
        <v>PE</v>
      </c>
      <c r="K443" s="17" t="str">
        <f ca="1">VLOOKUP(B443,tb_cliente!$A$5:$J$200,10,FALSE)</f>
        <v>52031‑216</v>
      </c>
      <c r="L443" s="13" t="s">
        <v>856</v>
      </c>
      <c r="M443" s="28" t="s">
        <v>1000</v>
      </c>
      <c r="N443" s="25" t="s">
        <v>922</v>
      </c>
      <c r="O443" s="20">
        <v>73.400000000000006</v>
      </c>
    </row>
    <row r="444" spans="1:15" x14ac:dyDescent="0.25">
      <c r="A444" s="15">
        <v>443</v>
      </c>
      <c r="B444" s="15">
        <f t="shared" ca="1" si="3"/>
        <v>47</v>
      </c>
      <c r="C444" s="17" t="str">
        <f ca="1">VLOOKUP(B444,tb_cliente!$A$5:$J$200,2,FALSE)</f>
        <v>Cláudia Cesar Farias Cabral</v>
      </c>
      <c r="D444" s="17" t="str">
        <f ca="1">VLOOKUP(B444,tb_cliente!$A$5:$J$200,3,FALSE)</f>
        <v>05703603590</v>
      </c>
      <c r="E444" s="17" t="str">
        <f ca="1">VLOOKUP(B444,tb_cliente!$A$5:$J$200,4,FALSE)</f>
        <v>Rua Petropolis</v>
      </c>
      <c r="F444" s="17">
        <f ca="1">VLOOKUP(B444,tb_cliente!$A$5:$J$200,5,FALSE)</f>
        <v>90</v>
      </c>
      <c r="G444" s="17" t="str">
        <f ca="1">VLOOKUP(B444,tb_cliente!$A$5:$J$200,6,FALSE)</f>
        <v>Fundos - Casa 28A</v>
      </c>
      <c r="H444" s="17" t="str">
        <f ca="1">VLOOKUP(B444,tb_cliente!$A$5:$J$200,7,FALSE)</f>
        <v>Rocha Miranda</v>
      </c>
      <c r="I444" s="17" t="str">
        <f ca="1">VLOOKUP(B444,tb_cliente!$A$5:$J$200,8,FALSE)</f>
        <v>Recife</v>
      </c>
      <c r="J444" s="17" t="str">
        <f ca="1">VLOOKUP(B444,tb_cliente!$A$5:$J$200,9,FALSE)</f>
        <v>PE</v>
      </c>
      <c r="K444" s="17" t="str">
        <f ca="1">VLOOKUP(B444,tb_cliente!$A$5:$J$200,10,FALSE)</f>
        <v>50920‑825</v>
      </c>
      <c r="L444" s="13" t="s">
        <v>856</v>
      </c>
      <c r="M444" s="28" t="s">
        <v>999</v>
      </c>
      <c r="N444" s="25" t="s">
        <v>923</v>
      </c>
      <c r="O444" s="20">
        <v>37.799999999999997</v>
      </c>
    </row>
    <row r="445" spans="1:15" ht="45" x14ac:dyDescent="0.25">
      <c r="A445" s="15">
        <v>444</v>
      </c>
      <c r="B445" s="15">
        <f t="shared" ca="1" si="3"/>
        <v>77</v>
      </c>
      <c r="C445" s="17" t="str">
        <f ca="1">VLOOKUP(B445,tb_cliente!$A$5:$J$200,2,FALSE)</f>
        <v>Edson da Silva Pedroso</v>
      </c>
      <c r="D445" s="17" t="str">
        <f ca="1">VLOOKUP(B445,tb_cliente!$A$5:$J$200,3,FALSE)</f>
        <v>05187915773</v>
      </c>
      <c r="E445" s="17" t="str">
        <f ca="1">VLOOKUP(B445,tb_cliente!$A$5:$J$200,4,FALSE)</f>
        <v>Rua Projetada Cinco Francisco Machado</v>
      </c>
      <c r="F445" s="17" t="str">
        <f ca="1">VLOOKUP(B445,tb_cliente!$A$5:$J$200,5,FALSE)</f>
        <v>s/n</v>
      </c>
      <c r="G445" s="17" t="str">
        <f ca="1">VLOOKUP(B445,tb_cliente!$A$5:$J$200,6,FALSE)</f>
        <v>Lt 36 Qd L</v>
      </c>
      <c r="H445" s="17" t="str">
        <f ca="1">VLOOKUP(B445,tb_cliente!$A$5:$J$200,7,FALSE)</f>
        <v>Santa Rita de Cassia</v>
      </c>
      <c r="I445" s="17" t="str">
        <f ca="1">VLOOKUP(B445,tb_cliente!$A$5:$J$200,8,FALSE)</f>
        <v>Recife</v>
      </c>
      <c r="J445" s="17" t="str">
        <f ca="1">VLOOKUP(B445,tb_cliente!$A$5:$J$200,9,FALSE)</f>
        <v>PE</v>
      </c>
      <c r="K445" s="17" t="str">
        <f ca="1">VLOOKUP(B445,tb_cliente!$A$5:$J$200,10,FALSE)</f>
        <v>50810‑065</v>
      </c>
      <c r="L445" s="13" t="s">
        <v>856</v>
      </c>
      <c r="M445" s="28" t="s">
        <v>1003</v>
      </c>
      <c r="N445" s="25" t="s">
        <v>923</v>
      </c>
      <c r="O445" s="20">
        <v>196.5</v>
      </c>
    </row>
    <row r="446" spans="1:15" x14ac:dyDescent="0.25">
      <c r="A446" s="15">
        <v>445</v>
      </c>
      <c r="B446" s="15">
        <f t="shared" ca="1" si="3"/>
        <v>144</v>
      </c>
      <c r="C446" s="17" t="str">
        <f ca="1">VLOOKUP(B446,tb_cliente!$A$5:$J$200,2,FALSE)</f>
        <v>Juliana Henrique Galdino</v>
      </c>
      <c r="D446" s="17" t="str">
        <f ca="1">VLOOKUP(B446,tb_cliente!$A$5:$J$200,3,FALSE)</f>
        <v>04471825702</v>
      </c>
      <c r="E446" s="17" t="str">
        <f ca="1">VLOOKUP(B446,tb_cliente!$A$5:$J$200,4,FALSE)</f>
        <v>Rua Regina Celia</v>
      </c>
      <c r="F446" s="17">
        <f ca="1">VLOOKUP(B446,tb_cliente!$A$5:$J$200,5,FALSE)</f>
        <v>37</v>
      </c>
      <c r="G446" s="17" t="str">
        <f ca="1">VLOOKUP(B446,tb_cliente!$A$5:$J$200,6,FALSE)</f>
        <v>L13 Q14 C2</v>
      </c>
      <c r="H446" s="17" t="str">
        <f ca="1">VLOOKUP(B446,tb_cliente!$A$5:$J$200,7,FALSE)</f>
        <v>Santo Antonio da Prata</v>
      </c>
      <c r="I446" s="17" t="str">
        <f ca="1">VLOOKUP(B446,tb_cliente!$A$5:$J$200,8,FALSE)</f>
        <v>Recife</v>
      </c>
      <c r="J446" s="17" t="str">
        <f ca="1">VLOOKUP(B446,tb_cliente!$A$5:$J$200,9,FALSE)</f>
        <v>PE</v>
      </c>
      <c r="K446" s="17" t="str">
        <f ca="1">VLOOKUP(B446,tb_cliente!$A$5:$J$200,10,FALSE)</f>
        <v>50810‑065</v>
      </c>
      <c r="L446" s="13" t="s">
        <v>856</v>
      </c>
      <c r="M446" s="28" t="s">
        <v>998</v>
      </c>
      <c r="N446" s="25" t="s">
        <v>923</v>
      </c>
      <c r="O446" s="20">
        <v>11.9</v>
      </c>
    </row>
    <row r="447" spans="1:15" ht="30" x14ac:dyDescent="0.25">
      <c r="A447" s="15">
        <v>446</v>
      </c>
      <c r="B447" s="15">
        <f t="shared" ca="1" si="3"/>
        <v>53</v>
      </c>
      <c r="C447" s="17" t="str">
        <f ca="1">VLOOKUP(B447,tb_cliente!$A$5:$J$200,2,FALSE)</f>
        <v>Daniel Costa</v>
      </c>
      <c r="D447" s="17" t="str">
        <f ca="1">VLOOKUP(B447,tb_cliente!$A$5:$J$200,3,FALSE)</f>
        <v>05536012693</v>
      </c>
      <c r="E447" s="17" t="str">
        <f ca="1">VLOOKUP(B447,tb_cliente!$A$5:$J$200,4,FALSE)</f>
        <v>Rua Povoado São José</v>
      </c>
      <c r="F447" s="17">
        <f ca="1">VLOOKUP(B447,tb_cliente!$A$5:$J$200,5,FALSE)</f>
        <v>376</v>
      </c>
      <c r="G447" s="17" t="str">
        <f ca="1">VLOOKUP(B447,tb_cliente!$A$5:$J$200,6,FALSE)</f>
        <v>casa 02</v>
      </c>
      <c r="H447" s="17" t="str">
        <f ca="1">VLOOKUP(B447,tb_cliente!$A$5:$J$200,7,FALSE)</f>
        <v>Santa Cruz</v>
      </c>
      <c r="I447" s="17" t="str">
        <f ca="1">VLOOKUP(B447,tb_cliente!$A$5:$J$200,8,FALSE)</f>
        <v>Recife</v>
      </c>
      <c r="J447" s="17" t="str">
        <f ca="1">VLOOKUP(B447,tb_cliente!$A$5:$J$200,9,FALSE)</f>
        <v>PE</v>
      </c>
      <c r="K447" s="17" t="str">
        <f ca="1">VLOOKUP(B447,tb_cliente!$A$5:$J$200,10,FALSE)</f>
        <v>50920‑825</v>
      </c>
      <c r="L447" s="13" t="s">
        <v>856</v>
      </c>
      <c r="M447" s="28" t="s">
        <v>1000</v>
      </c>
      <c r="N447" s="25" t="s">
        <v>923</v>
      </c>
      <c r="O447" s="20">
        <v>73.400000000000006</v>
      </c>
    </row>
    <row r="448" spans="1:15" ht="30" x14ac:dyDescent="0.25">
      <c r="A448" s="15">
        <v>447</v>
      </c>
      <c r="B448" s="15">
        <f t="shared" ca="1" si="3"/>
        <v>1</v>
      </c>
      <c r="C448" s="17" t="str">
        <f ca="1">VLOOKUP(B448,tb_cliente!$A$5:$J$200,2,FALSE)</f>
        <v>Ademir Alberto Barrozo Martins</v>
      </c>
      <c r="D448" s="17" t="str">
        <f ca="1">VLOOKUP(B448,tb_cliente!$A$5:$J$200,3,FALSE)</f>
        <v>09006971798</v>
      </c>
      <c r="E448" s="17" t="str">
        <f ca="1">VLOOKUP(B448,tb_cliente!$A$5:$J$200,4,FALSE)</f>
        <v>Rua Manoel Paulo de Farias</v>
      </c>
      <c r="F448" s="17">
        <f ca="1">VLOOKUP(B448,tb_cliente!$A$5:$J$200,5,FALSE)</f>
        <v>28</v>
      </c>
      <c r="G448" s="17" t="str">
        <f ca="1">VLOOKUP(B448,tb_cliente!$A$5:$J$200,6,FALSE)</f>
        <v>NULL</v>
      </c>
      <c r="H448" s="17" t="str">
        <f ca="1">VLOOKUP(B448,tb_cliente!$A$5:$J$200,7,FALSE)</f>
        <v>Parque Muisa</v>
      </c>
      <c r="I448" s="17" t="str">
        <f ca="1">VLOOKUP(B448,tb_cliente!$A$5:$J$200,8,FALSE)</f>
        <v>Recife</v>
      </c>
      <c r="J448" s="17" t="str">
        <f ca="1">VLOOKUP(B448,tb_cliente!$A$5:$J$200,9,FALSE)</f>
        <v>PE</v>
      </c>
      <c r="K448" s="17" t="str">
        <f ca="1">VLOOKUP(B448,tb_cliente!$A$5:$J$200,10,FALSE)</f>
        <v>52031‑216</v>
      </c>
      <c r="L448" s="13" t="s">
        <v>856</v>
      </c>
      <c r="M448" s="28" t="s">
        <v>1000</v>
      </c>
      <c r="N448" s="25" t="s">
        <v>923</v>
      </c>
      <c r="O448" s="20">
        <v>73.400000000000006</v>
      </c>
    </row>
    <row r="449" spans="1:15" ht="45" x14ac:dyDescent="0.25">
      <c r="A449" s="15">
        <v>448</v>
      </c>
      <c r="B449" s="15">
        <f t="shared" ca="1" si="3"/>
        <v>138</v>
      </c>
      <c r="C449" s="17" t="str">
        <f ca="1">VLOOKUP(B449,tb_cliente!$A$5:$J$200,2,FALSE)</f>
        <v>Jonas Francisco Mota dos Santos</v>
      </c>
      <c r="D449" s="17" t="str">
        <f ca="1">VLOOKUP(B449,tb_cliente!$A$5:$J$200,3,FALSE)</f>
        <v>09385161756</v>
      </c>
      <c r="E449" s="17" t="str">
        <f ca="1">VLOOKUP(B449,tb_cliente!$A$5:$J$200,4,FALSE)</f>
        <v>Rua Liz Alves de Castro</v>
      </c>
      <c r="F449" s="17" t="str">
        <f ca="1">VLOOKUP(B449,tb_cliente!$A$5:$J$200,5,FALSE)</f>
        <v>s/n</v>
      </c>
      <c r="G449" s="17" t="str">
        <f ca="1">VLOOKUP(B449,tb_cliente!$A$5:$J$200,6,FALSE)</f>
        <v>SB Lt 20 Qd 03</v>
      </c>
      <c r="H449" s="17" t="str">
        <f ca="1">VLOOKUP(B449,tb_cliente!$A$5:$J$200,7,FALSE)</f>
        <v>Parque Imperio</v>
      </c>
      <c r="I449" s="17" t="str">
        <f ca="1">VLOOKUP(B449,tb_cliente!$A$5:$J$200,8,FALSE)</f>
        <v>Recife</v>
      </c>
      <c r="J449" s="17" t="str">
        <f ca="1">VLOOKUP(B449,tb_cliente!$A$5:$J$200,9,FALSE)</f>
        <v>PE</v>
      </c>
      <c r="K449" s="17" t="str">
        <f ca="1">VLOOKUP(B449,tb_cliente!$A$5:$J$200,10,FALSE)</f>
        <v>52031‑216</v>
      </c>
      <c r="L449" s="13" t="s">
        <v>856</v>
      </c>
      <c r="M449" s="28" t="s">
        <v>1003</v>
      </c>
      <c r="N449" s="25" t="s">
        <v>923</v>
      </c>
      <c r="O449" s="20">
        <v>196.5</v>
      </c>
    </row>
    <row r="450" spans="1:15" ht="45" x14ac:dyDescent="0.25">
      <c r="A450" s="15">
        <v>449</v>
      </c>
      <c r="B450" s="15">
        <f t="shared" ca="1" si="3"/>
        <v>159</v>
      </c>
      <c r="C450" s="17" t="str">
        <f ca="1">VLOOKUP(B450,tb_cliente!$A$5:$J$200,2,FALSE)</f>
        <v>Luciana Lima da Silva</v>
      </c>
      <c r="D450" s="17" t="str">
        <f ca="1">VLOOKUP(B450,tb_cliente!$A$5:$J$200,3,FALSE)</f>
        <v>07682869745</v>
      </c>
      <c r="E450" s="17" t="str">
        <f ca="1">VLOOKUP(B450,tb_cliente!$A$5:$J$200,4,FALSE)</f>
        <v>Rua Neves</v>
      </c>
      <c r="F450" s="17" t="str">
        <f ca="1">VLOOKUP(B450,tb_cliente!$A$5:$J$200,5,FALSE)</f>
        <v>s/n</v>
      </c>
      <c r="G450" s="17" t="str">
        <f ca="1">VLOOKUP(B450,tb_cliente!$A$5:$J$200,6,FALSE)</f>
        <v>Lt 30 Qd 26 - CASA 2</v>
      </c>
      <c r="H450" s="17" t="str">
        <f ca="1">VLOOKUP(B450,tb_cliente!$A$5:$J$200,7,FALSE)</f>
        <v>Pilar</v>
      </c>
      <c r="I450" s="17" t="str">
        <f ca="1">VLOOKUP(B450,tb_cliente!$A$5:$J$200,8,FALSE)</f>
        <v>Recife</v>
      </c>
      <c r="J450" s="17" t="str">
        <f ca="1">VLOOKUP(B450,tb_cliente!$A$5:$J$200,9,FALSE)</f>
        <v>PE</v>
      </c>
      <c r="K450" s="17" t="str">
        <f ca="1">VLOOKUP(B450,tb_cliente!$A$5:$J$200,10,FALSE)</f>
        <v>52031‑216</v>
      </c>
      <c r="L450" s="13" t="s">
        <v>856</v>
      </c>
      <c r="M450" s="28" t="s">
        <v>1003</v>
      </c>
      <c r="N450" s="25" t="s">
        <v>923</v>
      </c>
      <c r="O450" s="20">
        <v>196.5</v>
      </c>
    </row>
    <row r="451" spans="1:15" x14ac:dyDescent="0.25">
      <c r="A451" s="15">
        <v>450</v>
      </c>
      <c r="B451" s="15">
        <f t="shared" ca="1" si="3"/>
        <v>41</v>
      </c>
      <c r="C451" s="17" t="str">
        <f ca="1">VLOOKUP(B451,tb_cliente!$A$5:$J$200,2,FALSE)</f>
        <v>Cassiano Castilho</v>
      </c>
      <c r="D451" s="17" t="str">
        <f ca="1">VLOOKUP(B451,tb_cliente!$A$5:$J$200,3,FALSE)</f>
        <v>08867756728</v>
      </c>
      <c r="E451" s="17" t="str">
        <f ca="1">VLOOKUP(B451,tb_cliente!$A$5:$J$200,4,FALSE)</f>
        <v>Rua Maranhão</v>
      </c>
      <c r="F451" s="17" t="str">
        <f ca="1">VLOOKUP(B451,tb_cliente!$A$5:$J$200,5,FALSE)</f>
        <v>s/n</v>
      </c>
      <c r="G451" s="17" t="str">
        <f ca="1">VLOOKUP(B451,tb_cliente!$A$5:$J$200,6,FALSE)</f>
        <v>Lt 10 Qd 19</v>
      </c>
      <c r="H451" s="17" t="str">
        <f ca="1">VLOOKUP(B451,tb_cliente!$A$5:$J$200,7,FALSE)</f>
        <v>Parque Paulista</v>
      </c>
      <c r="I451" s="17" t="str">
        <f ca="1">VLOOKUP(B451,tb_cliente!$A$5:$J$200,8,FALSE)</f>
        <v>Recife</v>
      </c>
      <c r="J451" s="17" t="str">
        <f ca="1">VLOOKUP(B451,tb_cliente!$A$5:$J$200,9,FALSE)</f>
        <v>PE</v>
      </c>
      <c r="K451" s="17" t="str">
        <f ca="1">VLOOKUP(B451,tb_cliente!$A$5:$J$200,10,FALSE)</f>
        <v>52031‑216</v>
      </c>
      <c r="L451" s="13" t="s">
        <v>856</v>
      </c>
      <c r="M451" s="28" t="s">
        <v>1005</v>
      </c>
      <c r="N451" s="25" t="s">
        <v>923</v>
      </c>
      <c r="O451" s="20">
        <v>8.9</v>
      </c>
    </row>
    <row r="452" spans="1:15" ht="45" x14ac:dyDescent="0.25">
      <c r="A452" s="15">
        <v>451</v>
      </c>
      <c r="B452" s="15">
        <f t="shared" ca="1" si="3"/>
        <v>103</v>
      </c>
      <c r="C452" s="17" t="str">
        <f ca="1">VLOOKUP(B452,tb_cliente!$A$5:$J$200,2,FALSE)</f>
        <v>Fabricio de Oliveira Mendes</v>
      </c>
      <c r="D452" s="17" t="str">
        <f ca="1">VLOOKUP(B452,tb_cliente!$A$5:$J$200,3,FALSE)</f>
        <v>07222730701</v>
      </c>
      <c r="E452" s="17" t="str">
        <f ca="1">VLOOKUP(B452,tb_cliente!$A$5:$J$200,4,FALSE)</f>
        <v>Rua Onze</v>
      </c>
      <c r="F452" s="17">
        <f ca="1">VLOOKUP(B452,tb_cliente!$A$5:$J$200,5,FALSE)</f>
        <v>1348</v>
      </c>
      <c r="G452" s="17" t="str">
        <f ca="1">VLOOKUP(B452,tb_cliente!$A$5:$J$200,6,FALSE)</f>
        <v>casa</v>
      </c>
      <c r="H452" s="17" t="str">
        <f ca="1">VLOOKUP(B452,tb_cliente!$A$5:$J$200,7,FALSE)</f>
        <v>Pilar</v>
      </c>
      <c r="I452" s="17" t="str">
        <f ca="1">VLOOKUP(B452,tb_cliente!$A$5:$J$200,8,FALSE)</f>
        <v>Recife</v>
      </c>
      <c r="J452" s="17" t="str">
        <f ca="1">VLOOKUP(B452,tb_cliente!$A$5:$J$200,9,FALSE)</f>
        <v>PE</v>
      </c>
      <c r="K452" s="17" t="str">
        <f ca="1">VLOOKUP(B452,tb_cliente!$A$5:$J$200,10,FALSE)</f>
        <v>50920‑825</v>
      </c>
      <c r="L452" s="13" t="s">
        <v>856</v>
      </c>
      <c r="M452" s="28" t="s">
        <v>1003</v>
      </c>
      <c r="N452" s="25" t="s">
        <v>923</v>
      </c>
      <c r="O452" s="20">
        <v>196.5</v>
      </c>
    </row>
    <row r="453" spans="1:15" x14ac:dyDescent="0.25">
      <c r="A453" s="15">
        <v>452</v>
      </c>
      <c r="B453" s="15">
        <f t="shared" ca="1" si="3"/>
        <v>51</v>
      </c>
      <c r="C453" s="17" t="str">
        <f ca="1">VLOOKUP(B453,tb_cliente!$A$5:$J$200,2,FALSE)</f>
        <v>Damião Correa de Oliveira</v>
      </c>
      <c r="D453" s="17" t="str">
        <f ca="1">VLOOKUP(B453,tb_cliente!$A$5:$J$200,3,FALSE)</f>
        <v>07459123701</v>
      </c>
      <c r="E453" s="17" t="str">
        <f ca="1">VLOOKUP(B453,tb_cliente!$A$5:$J$200,4,FALSE)</f>
        <v xml:space="preserve">Rua Nossa Ss/nenhora da Conceição </v>
      </c>
      <c r="F453" s="17" t="str">
        <f ca="1">VLOOKUP(B453,tb_cliente!$A$5:$J$200,5,FALSE)</f>
        <v>s/n</v>
      </c>
      <c r="G453" s="17" t="str">
        <f ca="1">VLOOKUP(B453,tb_cliente!$A$5:$J$200,6,FALSE)</f>
        <v>Lt 09 Qd 102</v>
      </c>
      <c r="H453" s="17" t="str">
        <f ca="1">VLOOKUP(B453,tb_cliente!$A$5:$J$200,7,FALSE)</f>
        <v>Pilar</v>
      </c>
      <c r="I453" s="17" t="str">
        <f ca="1">VLOOKUP(B453,tb_cliente!$A$5:$J$200,8,FALSE)</f>
        <v>Recife</v>
      </c>
      <c r="J453" s="17" t="str">
        <f ca="1">VLOOKUP(B453,tb_cliente!$A$5:$J$200,9,FALSE)</f>
        <v>PE</v>
      </c>
      <c r="K453" s="17" t="str">
        <f ca="1">VLOOKUP(B453,tb_cliente!$A$5:$J$200,10,FALSE)</f>
        <v>50920‑825</v>
      </c>
      <c r="L453" s="13" t="s">
        <v>856</v>
      </c>
      <c r="M453" s="28" t="s">
        <v>1005</v>
      </c>
      <c r="N453" s="25" t="s">
        <v>923</v>
      </c>
      <c r="O453" s="20">
        <v>8.9</v>
      </c>
    </row>
    <row r="454" spans="1:15" ht="45" x14ac:dyDescent="0.25">
      <c r="A454" s="15">
        <v>453</v>
      </c>
      <c r="B454" s="15">
        <f t="shared" ca="1" si="3"/>
        <v>121</v>
      </c>
      <c r="C454" s="17" t="str">
        <f ca="1">VLOOKUP(B454,tb_cliente!$A$5:$J$200,2,FALSE)</f>
        <v>Gerlan dos Reis Silva</v>
      </c>
      <c r="D454" s="17" t="str">
        <f ca="1">VLOOKUP(B454,tb_cliente!$A$5:$J$200,3,FALSE)</f>
        <v>09048725780</v>
      </c>
      <c r="E454" s="17" t="str">
        <f ca="1">VLOOKUP(B454,tb_cliente!$A$5:$J$200,4,FALSE)</f>
        <v>Rua Manoel Jorge Costa</v>
      </c>
      <c r="F454" s="17">
        <f ca="1">VLOOKUP(B454,tb_cliente!$A$5:$J$200,5,FALSE)</f>
        <v>126</v>
      </c>
      <c r="G454" s="17" t="str">
        <f ca="1">VLOOKUP(B454,tb_cliente!$A$5:$J$200,6,FALSE)</f>
        <v>NULL</v>
      </c>
      <c r="H454" s="17" t="str">
        <f ca="1">VLOOKUP(B454,tb_cliente!$A$5:$J$200,7,FALSE)</f>
        <v>Parque Moderno</v>
      </c>
      <c r="I454" s="17" t="str">
        <f ca="1">VLOOKUP(B454,tb_cliente!$A$5:$J$200,8,FALSE)</f>
        <v>Recife</v>
      </c>
      <c r="J454" s="17" t="str">
        <f ca="1">VLOOKUP(B454,tb_cliente!$A$5:$J$200,9,FALSE)</f>
        <v>PE</v>
      </c>
      <c r="K454" s="17" t="str">
        <f ca="1">VLOOKUP(B454,tb_cliente!$A$5:$J$200,10,FALSE)</f>
        <v>52031‑216</v>
      </c>
      <c r="L454" s="13" t="s">
        <v>856</v>
      </c>
      <c r="M454" s="28" t="s">
        <v>1004</v>
      </c>
      <c r="N454" s="25" t="s">
        <v>923</v>
      </c>
      <c r="O454" s="20">
        <v>319.60000000000002</v>
      </c>
    </row>
    <row r="455" spans="1:15" ht="45" x14ac:dyDescent="0.25">
      <c r="A455" s="15">
        <v>454</v>
      </c>
      <c r="B455" s="15">
        <f t="shared" ref="B455:B500" ca="1" si="4">RANDBETWEEN(1,196)</f>
        <v>77</v>
      </c>
      <c r="C455" s="17" t="str">
        <f ca="1">VLOOKUP(B455,tb_cliente!$A$5:$J$200,2,FALSE)</f>
        <v>Edson da Silva Pedroso</v>
      </c>
      <c r="D455" s="17" t="str">
        <f ca="1">VLOOKUP(B455,tb_cliente!$A$5:$J$200,3,FALSE)</f>
        <v>05187915773</v>
      </c>
      <c r="E455" s="17" t="str">
        <f ca="1">VLOOKUP(B455,tb_cliente!$A$5:$J$200,4,FALSE)</f>
        <v>Rua Projetada Cinco Francisco Machado</v>
      </c>
      <c r="F455" s="17" t="str">
        <f ca="1">VLOOKUP(B455,tb_cliente!$A$5:$J$200,5,FALSE)</f>
        <v>s/n</v>
      </c>
      <c r="G455" s="17" t="str">
        <f ca="1">VLOOKUP(B455,tb_cliente!$A$5:$J$200,6,FALSE)</f>
        <v>Lt 36 Qd L</v>
      </c>
      <c r="H455" s="17" t="str">
        <f ca="1">VLOOKUP(B455,tb_cliente!$A$5:$J$200,7,FALSE)</f>
        <v>Santa Rita de Cassia</v>
      </c>
      <c r="I455" s="17" t="str">
        <f ca="1">VLOOKUP(B455,tb_cliente!$A$5:$J$200,8,FALSE)</f>
        <v>Recife</v>
      </c>
      <c r="J455" s="17" t="str">
        <f ca="1">VLOOKUP(B455,tb_cliente!$A$5:$J$200,9,FALSE)</f>
        <v>PE</v>
      </c>
      <c r="K455" s="17" t="str">
        <f ca="1">VLOOKUP(B455,tb_cliente!$A$5:$J$200,10,FALSE)</f>
        <v>50810‑065</v>
      </c>
      <c r="L455" s="13" t="s">
        <v>856</v>
      </c>
      <c r="M455" s="28" t="s">
        <v>1003</v>
      </c>
      <c r="N455" s="25" t="s">
        <v>924</v>
      </c>
      <c r="O455" s="20">
        <v>196.5</v>
      </c>
    </row>
    <row r="456" spans="1:15" ht="45" x14ac:dyDescent="0.25">
      <c r="A456" s="15">
        <v>455</v>
      </c>
      <c r="B456" s="15">
        <f t="shared" ca="1" si="4"/>
        <v>150</v>
      </c>
      <c r="C456" s="17" t="str">
        <f ca="1">VLOOKUP(B456,tb_cliente!$A$5:$J$200,2,FALSE)</f>
        <v>Kleber Ismael Ferreira da Silva</v>
      </c>
      <c r="D456" s="17" t="str">
        <f ca="1">VLOOKUP(B456,tb_cliente!$A$5:$J$200,3,FALSE)</f>
        <v>09446154767</v>
      </c>
      <c r="E456" s="17" t="str">
        <f ca="1">VLOOKUP(B456,tb_cliente!$A$5:$J$200,4,FALSE)</f>
        <v>Rua Leocadio Figueiredo</v>
      </c>
      <c r="F456" s="17">
        <f ca="1">VLOOKUP(B456,tb_cliente!$A$5:$J$200,5,FALSE)</f>
        <v>1100</v>
      </c>
      <c r="G456" s="17" t="str">
        <f ca="1">VLOOKUP(B456,tb_cliente!$A$5:$J$200,6,FALSE)</f>
        <v>Bl 20 ap 303</v>
      </c>
      <c r="H456" s="17" t="str">
        <f ca="1">VLOOKUP(B456,tb_cliente!$A$5:$J$200,7,FALSE)</f>
        <v>Parque Imperio</v>
      </c>
      <c r="I456" s="17" t="str">
        <f ca="1">VLOOKUP(B456,tb_cliente!$A$5:$J$200,8,FALSE)</f>
        <v>Recife</v>
      </c>
      <c r="J456" s="17" t="str">
        <f ca="1">VLOOKUP(B456,tb_cliente!$A$5:$J$200,9,FALSE)</f>
        <v>PE</v>
      </c>
      <c r="K456" s="17" t="str">
        <f ca="1">VLOOKUP(B456,tb_cliente!$A$5:$J$200,10,FALSE)</f>
        <v>52031‑216</v>
      </c>
      <c r="L456" s="13" t="s">
        <v>856</v>
      </c>
      <c r="M456" s="28" t="s">
        <v>1003</v>
      </c>
      <c r="N456" s="25" t="s">
        <v>924</v>
      </c>
      <c r="O456" s="20">
        <v>196.5</v>
      </c>
    </row>
    <row r="457" spans="1:15" ht="45" x14ac:dyDescent="0.25">
      <c r="A457" s="15">
        <v>456</v>
      </c>
      <c r="B457" s="15">
        <f t="shared" ca="1" si="4"/>
        <v>117</v>
      </c>
      <c r="C457" s="17" t="str">
        <f ca="1">VLOOKUP(B457,tb_cliente!$A$5:$J$200,2,FALSE)</f>
        <v>Fred Dino Pinheiro</v>
      </c>
      <c r="D457" s="17" t="str">
        <f ca="1">VLOOKUP(B457,tb_cliente!$A$5:$J$200,3,FALSE)</f>
        <v>08237706728</v>
      </c>
      <c r="E457" s="17" t="str">
        <f ca="1">VLOOKUP(B457,tb_cliente!$A$5:$J$200,4,FALSE)</f>
        <v>Rua Marques de Paranagua</v>
      </c>
      <c r="F457" s="17">
        <f ca="1">VLOOKUP(B457,tb_cliente!$A$5:$J$200,5,FALSE)</f>
        <v>98</v>
      </c>
      <c r="G457" s="17" t="str">
        <f ca="1">VLOOKUP(B457,tb_cliente!$A$5:$J$200,6,FALSE)</f>
        <v>NULL</v>
      </c>
      <c r="H457" s="17" t="str">
        <f ca="1">VLOOKUP(B457,tb_cliente!$A$5:$J$200,7,FALSE)</f>
        <v>Petrovale</v>
      </c>
      <c r="I457" s="17" t="str">
        <f ca="1">VLOOKUP(B457,tb_cliente!$A$5:$J$200,8,FALSE)</f>
        <v>Recife</v>
      </c>
      <c r="J457" s="17" t="str">
        <f ca="1">VLOOKUP(B457,tb_cliente!$A$5:$J$200,9,FALSE)</f>
        <v>PE</v>
      </c>
      <c r="K457" s="17" t="str">
        <f ca="1">VLOOKUP(B457,tb_cliente!$A$5:$J$200,10,FALSE)</f>
        <v>52031‑216</v>
      </c>
      <c r="L457" s="13" t="s">
        <v>856</v>
      </c>
      <c r="M457" s="28" t="s">
        <v>1002</v>
      </c>
      <c r="N457" s="25" t="s">
        <v>924</v>
      </c>
      <c r="O457" s="20">
        <v>123.1</v>
      </c>
    </row>
    <row r="458" spans="1:15" ht="45" x14ac:dyDescent="0.25">
      <c r="A458" s="15">
        <v>457</v>
      </c>
      <c r="B458" s="15">
        <f t="shared" ca="1" si="4"/>
        <v>59</v>
      </c>
      <c r="C458" s="17" t="str">
        <f ca="1">VLOOKUP(B458,tb_cliente!$A$5:$J$200,2,FALSE)</f>
        <v>Deividy Cupertino Santa Rosa</v>
      </c>
      <c r="D458" s="17" t="str">
        <f ca="1">VLOOKUP(B458,tb_cliente!$A$5:$J$200,3,FALSE)</f>
        <v>08795942714</v>
      </c>
      <c r="E458" s="17" t="str">
        <f ca="1">VLOOKUP(B458,tb_cliente!$A$5:$J$200,4,FALSE)</f>
        <v>Rua Marcilio Dias</v>
      </c>
      <c r="F458" s="17" t="str">
        <f ca="1">VLOOKUP(B458,tb_cliente!$A$5:$J$200,5,FALSE)</f>
        <v>s/n</v>
      </c>
      <c r="G458" s="17" t="str">
        <f ca="1">VLOOKUP(B458,tb_cliente!$A$5:$J$200,6,FALSE)</f>
        <v>Lt 19 Qd 04</v>
      </c>
      <c r="H458" s="17" t="str">
        <f ca="1">VLOOKUP(B458,tb_cliente!$A$5:$J$200,7,FALSE)</f>
        <v>Parque Santo Antonio</v>
      </c>
      <c r="I458" s="17" t="str">
        <f ca="1">VLOOKUP(B458,tb_cliente!$A$5:$J$200,8,FALSE)</f>
        <v>Recife</v>
      </c>
      <c r="J458" s="17" t="str">
        <f ca="1">VLOOKUP(B458,tb_cliente!$A$5:$J$200,9,FALSE)</f>
        <v>PE</v>
      </c>
      <c r="K458" s="17" t="str">
        <f ca="1">VLOOKUP(B458,tb_cliente!$A$5:$J$200,10,FALSE)</f>
        <v>52031‑216</v>
      </c>
      <c r="L458" s="13" t="s">
        <v>856</v>
      </c>
      <c r="M458" s="28" t="s">
        <v>1001</v>
      </c>
      <c r="N458" s="25" t="s">
        <v>924</v>
      </c>
      <c r="O458" s="20">
        <v>85.3</v>
      </c>
    </row>
    <row r="459" spans="1:15" x14ac:dyDescent="0.25">
      <c r="A459" s="15">
        <v>458</v>
      </c>
      <c r="B459" s="15">
        <f t="shared" ca="1" si="4"/>
        <v>20</v>
      </c>
      <c r="C459" s="17" t="str">
        <f ca="1">VLOOKUP(B459,tb_cliente!$A$5:$J$200,2,FALSE)</f>
        <v>Ana Araujo de Sousa</v>
      </c>
      <c r="D459" s="17" t="str">
        <f ca="1">VLOOKUP(B459,tb_cliente!$A$5:$J$200,3,FALSE)</f>
        <v>08723498712</v>
      </c>
      <c r="E459" s="17" t="str">
        <f ca="1">VLOOKUP(B459,tb_cliente!$A$5:$J$200,4,FALSE)</f>
        <v>Rua Marechal Hermes</v>
      </c>
      <c r="F459" s="17">
        <f ca="1">VLOOKUP(B459,tb_cliente!$A$5:$J$200,5,FALSE)</f>
        <v>47</v>
      </c>
      <c r="G459" s="17" t="str">
        <f ca="1">VLOOKUP(B459,tb_cliente!$A$5:$J$200,6,FALSE)</f>
        <v>NULL</v>
      </c>
      <c r="H459" s="17" t="str">
        <f ca="1">VLOOKUP(B459,tb_cliente!$A$5:$J$200,7,FALSE)</f>
        <v>Parque Senhor do Bonfim</v>
      </c>
      <c r="I459" s="17" t="str">
        <f ca="1">VLOOKUP(B459,tb_cliente!$A$5:$J$200,8,FALSE)</f>
        <v>Recife</v>
      </c>
      <c r="J459" s="17" t="str">
        <f ca="1">VLOOKUP(B459,tb_cliente!$A$5:$J$200,9,FALSE)</f>
        <v>PE</v>
      </c>
      <c r="K459" s="17" t="str">
        <f ca="1">VLOOKUP(B459,tb_cliente!$A$5:$J$200,10,FALSE)</f>
        <v>52031‑216</v>
      </c>
      <c r="L459" s="13" t="s">
        <v>856</v>
      </c>
      <c r="M459" s="28" t="s">
        <v>998</v>
      </c>
      <c r="N459" s="25" t="s">
        <v>924</v>
      </c>
      <c r="O459" s="20">
        <v>11.9</v>
      </c>
    </row>
    <row r="460" spans="1:15" x14ac:dyDescent="0.25">
      <c r="A460" s="15">
        <v>459</v>
      </c>
      <c r="B460" s="15">
        <f t="shared" ca="1" si="4"/>
        <v>144</v>
      </c>
      <c r="C460" s="17" t="str">
        <f ca="1">VLOOKUP(B460,tb_cliente!$A$5:$J$200,2,FALSE)</f>
        <v>Juliana Henrique Galdino</v>
      </c>
      <c r="D460" s="17" t="str">
        <f ca="1">VLOOKUP(B460,tb_cliente!$A$5:$J$200,3,FALSE)</f>
        <v>04471825702</v>
      </c>
      <c r="E460" s="17" t="str">
        <f ca="1">VLOOKUP(B460,tb_cliente!$A$5:$J$200,4,FALSE)</f>
        <v>Rua Regina Celia</v>
      </c>
      <c r="F460" s="17">
        <f ca="1">VLOOKUP(B460,tb_cliente!$A$5:$J$200,5,FALSE)</f>
        <v>37</v>
      </c>
      <c r="G460" s="17" t="str">
        <f ca="1">VLOOKUP(B460,tb_cliente!$A$5:$J$200,6,FALSE)</f>
        <v>L13 Q14 C2</v>
      </c>
      <c r="H460" s="17" t="str">
        <f ca="1">VLOOKUP(B460,tb_cliente!$A$5:$J$200,7,FALSE)</f>
        <v>Santo Antonio da Prata</v>
      </c>
      <c r="I460" s="17" t="str">
        <f ca="1">VLOOKUP(B460,tb_cliente!$A$5:$J$200,8,FALSE)</f>
        <v>Recife</v>
      </c>
      <c r="J460" s="17" t="str">
        <f ca="1">VLOOKUP(B460,tb_cliente!$A$5:$J$200,9,FALSE)</f>
        <v>PE</v>
      </c>
      <c r="K460" s="17" t="str">
        <f ca="1">VLOOKUP(B460,tb_cliente!$A$5:$J$200,10,FALSE)</f>
        <v>50810‑065</v>
      </c>
      <c r="L460" s="13" t="s">
        <v>856</v>
      </c>
      <c r="M460" s="28" t="s">
        <v>998</v>
      </c>
      <c r="N460" s="25" t="s">
        <v>924</v>
      </c>
      <c r="O460" s="20">
        <v>11.9</v>
      </c>
    </row>
    <row r="461" spans="1:15" x14ac:dyDescent="0.25">
      <c r="A461" s="15">
        <v>460</v>
      </c>
      <c r="B461" s="15">
        <f t="shared" ca="1" si="4"/>
        <v>38</v>
      </c>
      <c r="C461" s="17" t="str">
        <f ca="1">VLOOKUP(B461,tb_cliente!$A$5:$J$200,2,FALSE)</f>
        <v>Bruno Carlos Carvalho de Paula</v>
      </c>
      <c r="D461" s="17" t="str">
        <f ca="1">VLOOKUP(B461,tb_cliente!$A$5:$J$200,3,FALSE)</f>
        <v>10829494817</v>
      </c>
      <c r="E461" s="17" t="str">
        <f ca="1">VLOOKUP(B461,tb_cliente!$A$5:$J$200,4,FALSE)</f>
        <v>Rua Hermeto Costa</v>
      </c>
      <c r="F461" s="17" t="str">
        <f ca="1">VLOOKUP(B461,tb_cliente!$A$5:$J$200,5,FALSE)</f>
        <v>sn</v>
      </c>
      <c r="G461" s="17" t="str">
        <f ca="1">VLOOKUP(B461,tb_cliente!$A$5:$J$200,6,FALSE)</f>
        <v>Lt 29 Qd 7</v>
      </c>
      <c r="H461" s="17" t="str">
        <f ca="1">VLOOKUP(B461,tb_cliente!$A$5:$J$200,7,FALSE)</f>
        <v>Maria Helena</v>
      </c>
      <c r="I461" s="17" t="str">
        <f ca="1">VLOOKUP(B461,tb_cliente!$A$5:$J$200,8,FALSE)</f>
        <v>Recife</v>
      </c>
      <c r="J461" s="17" t="str">
        <f ca="1">VLOOKUP(B461,tb_cliente!$A$5:$J$200,9,FALSE)</f>
        <v>PE</v>
      </c>
      <c r="K461" s="17" t="str">
        <f ca="1">VLOOKUP(B461,tb_cliente!$A$5:$J$200,10,FALSE)</f>
        <v>52031‑216</v>
      </c>
      <c r="L461" s="13" t="s">
        <v>856</v>
      </c>
      <c r="M461" s="28" t="s">
        <v>999</v>
      </c>
      <c r="N461" s="25" t="s">
        <v>924</v>
      </c>
      <c r="O461" s="20">
        <v>37.799999999999997</v>
      </c>
    </row>
    <row r="462" spans="1:15" ht="30" x14ac:dyDescent="0.25">
      <c r="A462" s="15">
        <v>461</v>
      </c>
      <c r="B462" s="15">
        <f t="shared" ca="1" si="4"/>
        <v>64</v>
      </c>
      <c r="C462" s="17" t="str">
        <f ca="1">VLOOKUP(B462,tb_cliente!$A$5:$J$200,2,FALSE)</f>
        <v>Dimas da Hora Lima de Souza</v>
      </c>
      <c r="D462" s="17" t="str">
        <f ca="1">VLOOKUP(B462,tb_cliente!$A$5:$J$200,3,FALSE)</f>
        <v>08324603782</v>
      </c>
      <c r="E462" s="17" t="str">
        <f ca="1">VLOOKUP(B462,tb_cliente!$A$5:$J$200,4,FALSE)</f>
        <v>Rua Marques de Baependi</v>
      </c>
      <c r="F462" s="17" t="str">
        <f ca="1">VLOOKUP(B462,tb_cliente!$A$5:$J$200,5,FALSE)</f>
        <v xml:space="preserve">s/n </v>
      </c>
      <c r="G462" s="17" t="str">
        <f ca="1">VLOOKUP(B462,tb_cliente!$A$5:$J$200,6,FALSE)</f>
        <v>Casa 2</v>
      </c>
      <c r="H462" s="17" t="str">
        <f ca="1">VLOOKUP(B462,tb_cliente!$A$5:$J$200,7,FALSE)</f>
        <v>Petrovale</v>
      </c>
      <c r="I462" s="17" t="str">
        <f ca="1">VLOOKUP(B462,tb_cliente!$A$5:$J$200,8,FALSE)</f>
        <v>Recife</v>
      </c>
      <c r="J462" s="17" t="str">
        <f ca="1">VLOOKUP(B462,tb_cliente!$A$5:$J$200,9,FALSE)</f>
        <v>PE</v>
      </c>
      <c r="K462" s="17" t="str">
        <f ca="1">VLOOKUP(B462,tb_cliente!$A$5:$J$200,10,FALSE)</f>
        <v>52031‑216</v>
      </c>
      <c r="L462" s="13" t="s">
        <v>856</v>
      </c>
      <c r="M462" s="28" t="s">
        <v>997</v>
      </c>
      <c r="N462" s="25" t="s">
        <v>924</v>
      </c>
      <c r="O462" s="20">
        <v>35.6</v>
      </c>
    </row>
    <row r="463" spans="1:15" ht="45" x14ac:dyDescent="0.25">
      <c r="A463" s="15">
        <v>462</v>
      </c>
      <c r="B463" s="15">
        <f t="shared" ca="1" si="4"/>
        <v>127</v>
      </c>
      <c r="C463" s="17" t="str">
        <f ca="1">VLOOKUP(B463,tb_cliente!$A$5:$J$200,2,FALSE)</f>
        <v>Henrique Eduardo Araújo dos Santos</v>
      </c>
      <c r="D463" s="17" t="str">
        <f ca="1">VLOOKUP(B463,tb_cliente!$A$5:$J$200,3,FALSE)</f>
        <v>08423192797</v>
      </c>
      <c r="E463" s="17" t="str">
        <f ca="1">VLOOKUP(B463,tb_cliente!$A$5:$J$200,4,FALSE)</f>
        <v>Rua Mario Crispim</v>
      </c>
      <c r="F463" s="17">
        <f ca="1">VLOOKUP(B463,tb_cliente!$A$5:$J$200,5,FALSE)</f>
        <v>23</v>
      </c>
      <c r="G463" s="17" t="str">
        <f ca="1">VLOOKUP(B463,tb_cliente!$A$5:$J$200,6,FALSE)</f>
        <v>Lt 86 Qd</v>
      </c>
      <c r="H463" s="17" t="str">
        <f ca="1">VLOOKUP(B463,tb_cliente!$A$5:$J$200,7,FALSE)</f>
        <v>Penha Circular</v>
      </c>
      <c r="I463" s="17" t="str">
        <f ca="1">VLOOKUP(B463,tb_cliente!$A$5:$J$200,8,FALSE)</f>
        <v>Recife</v>
      </c>
      <c r="J463" s="17" t="str">
        <f ca="1">VLOOKUP(B463,tb_cliente!$A$5:$J$200,9,FALSE)</f>
        <v>PE</v>
      </c>
      <c r="K463" s="17" t="str">
        <f ca="1">VLOOKUP(B463,tb_cliente!$A$5:$J$200,10,FALSE)</f>
        <v>52031‑216</v>
      </c>
      <c r="L463" s="13" t="s">
        <v>856</v>
      </c>
      <c r="M463" s="28" t="s">
        <v>1003</v>
      </c>
      <c r="N463" s="25" t="s">
        <v>925</v>
      </c>
      <c r="O463" s="20">
        <v>196.5</v>
      </c>
    </row>
    <row r="464" spans="1:15" ht="45" x14ac:dyDescent="0.25">
      <c r="A464" s="15">
        <v>463</v>
      </c>
      <c r="B464" s="15">
        <f t="shared" ca="1" si="4"/>
        <v>28</v>
      </c>
      <c r="C464" s="17" t="str">
        <f ca="1">VLOOKUP(B464,tb_cliente!$A$5:$J$200,2,FALSE)</f>
        <v>Anselmo Barros da Silva Neto</v>
      </c>
      <c r="D464" s="17" t="str">
        <f ca="1">VLOOKUP(B464,tb_cliente!$A$5:$J$200,3,FALSE)</f>
        <v>03671774720</v>
      </c>
      <c r="E464" s="17" t="str">
        <f ca="1">VLOOKUP(B464,tb_cliente!$A$5:$J$200,4,FALSE)</f>
        <v xml:space="preserve">Rua Rua Giparana </v>
      </c>
      <c r="F464" s="17">
        <f ca="1">VLOOKUP(B464,tb_cliente!$A$5:$J$200,5,FALSE)</f>
        <v>7</v>
      </c>
      <c r="G464" s="17" t="str">
        <f ca="1">VLOOKUP(B464,tb_cliente!$A$5:$J$200,6,FALSE)</f>
        <v>NULL</v>
      </c>
      <c r="H464" s="17" t="str">
        <f ca="1">VLOOKUP(B464,tb_cliente!$A$5:$J$200,7,FALSE)</f>
        <v>Saracuruna</v>
      </c>
      <c r="I464" s="17" t="str">
        <f ca="1">VLOOKUP(B464,tb_cliente!$A$5:$J$200,8,FALSE)</f>
        <v>Recife</v>
      </c>
      <c r="J464" s="17" t="str">
        <f ca="1">VLOOKUP(B464,tb_cliente!$A$5:$J$200,9,FALSE)</f>
        <v>PE</v>
      </c>
      <c r="K464" s="17" t="str">
        <f ca="1">VLOOKUP(B464,tb_cliente!$A$5:$J$200,10,FALSE)</f>
        <v>50010-010</v>
      </c>
      <c r="L464" s="13" t="s">
        <v>856</v>
      </c>
      <c r="M464" s="28" t="s">
        <v>1004</v>
      </c>
      <c r="N464" s="25" t="s">
        <v>925</v>
      </c>
      <c r="O464" s="20">
        <v>319.60000000000002</v>
      </c>
    </row>
    <row r="465" spans="1:15" x14ac:dyDescent="0.25">
      <c r="A465" s="15">
        <v>464</v>
      </c>
      <c r="B465" s="15">
        <f t="shared" ca="1" si="4"/>
        <v>191</v>
      </c>
      <c r="C465" s="17" t="str">
        <f ca="1">VLOOKUP(B465,tb_cliente!$A$5:$J$200,2,FALSE)</f>
        <v>Wanderlei Tome de Arruda</v>
      </c>
      <c r="D465" s="17" t="str">
        <f ca="1">VLOOKUP(B465,tb_cliente!$A$5:$J$200,3,FALSE)</f>
        <v>10576370765</v>
      </c>
      <c r="E465" s="17" t="str">
        <f ca="1">VLOOKUP(B465,tb_cliente!$A$5:$J$200,4,FALSE)</f>
        <v>Rua Isaura</v>
      </c>
      <c r="F465" s="17" t="str">
        <f ca="1">VLOOKUP(B465,tb_cliente!$A$5:$J$200,5,FALSE)</f>
        <v>s/n</v>
      </c>
      <c r="G465" s="17" t="str">
        <f ca="1">VLOOKUP(B465,tb_cliente!$A$5:$J$200,6,FALSE)</f>
        <v>Lt 03 Qd 34</v>
      </c>
      <c r="H465" s="17" t="str">
        <f ca="1">VLOOKUP(B465,tb_cliente!$A$5:$J$200,7,FALSE)</f>
        <v>Morin</v>
      </c>
      <c r="I465" s="17" t="str">
        <f ca="1">VLOOKUP(B465,tb_cliente!$A$5:$J$200,8,FALSE)</f>
        <v>Recife</v>
      </c>
      <c r="J465" s="17" t="str">
        <f ca="1">VLOOKUP(B465,tb_cliente!$A$5:$J$200,9,FALSE)</f>
        <v>PE</v>
      </c>
      <c r="K465" s="17" t="str">
        <f ca="1">VLOOKUP(B465,tb_cliente!$A$5:$J$200,10,FALSE)</f>
        <v>52031‑216</v>
      </c>
      <c r="L465" s="13" t="s">
        <v>856</v>
      </c>
      <c r="M465" s="28" t="s">
        <v>1005</v>
      </c>
      <c r="N465" s="25" t="s">
        <v>925</v>
      </c>
      <c r="O465" s="20">
        <v>8.9</v>
      </c>
    </row>
    <row r="466" spans="1:15" ht="30" x14ac:dyDescent="0.25">
      <c r="A466" s="15">
        <v>465</v>
      </c>
      <c r="B466" s="15">
        <f t="shared" ca="1" si="4"/>
        <v>86</v>
      </c>
      <c r="C466" s="17" t="str">
        <f ca="1">VLOOKUP(B466,tb_cliente!$A$5:$J$200,2,FALSE)</f>
        <v>Erivaldo de Carvalho Luzia</v>
      </c>
      <c r="D466" s="17" t="str">
        <f ca="1">VLOOKUP(B466,tb_cliente!$A$5:$J$200,3,FALSE)</f>
        <v>09247783744</v>
      </c>
      <c r="E466" s="17" t="str">
        <f ca="1">VLOOKUP(B466,tb_cliente!$A$5:$J$200,4,FALSE)</f>
        <v>Rua Luzita Juliao Fernandes</v>
      </c>
      <c r="F466" s="17" t="str">
        <f ca="1">VLOOKUP(B466,tb_cliente!$A$5:$J$200,5,FALSE)</f>
        <v>s/n</v>
      </c>
      <c r="G466" s="17" t="str">
        <f ca="1">VLOOKUP(B466,tb_cliente!$A$5:$J$200,6,FALSE)</f>
        <v>Lt 20 Qd 6</v>
      </c>
      <c r="H466" s="17" t="str">
        <f ca="1">VLOOKUP(B466,tb_cliente!$A$5:$J$200,7,FALSE)</f>
        <v>Parque Lafaiete</v>
      </c>
      <c r="I466" s="17" t="str">
        <f ca="1">VLOOKUP(B466,tb_cliente!$A$5:$J$200,8,FALSE)</f>
        <v>Recife</v>
      </c>
      <c r="J466" s="17" t="str">
        <f ca="1">VLOOKUP(B466,tb_cliente!$A$5:$J$200,9,FALSE)</f>
        <v>PE</v>
      </c>
      <c r="K466" s="17" t="str">
        <f ca="1">VLOOKUP(B466,tb_cliente!$A$5:$J$200,10,FALSE)</f>
        <v>52031‑216</v>
      </c>
      <c r="L466" s="13" t="s">
        <v>856</v>
      </c>
      <c r="M466" s="28" t="s">
        <v>997</v>
      </c>
      <c r="N466" s="25" t="s">
        <v>925</v>
      </c>
      <c r="O466" s="20">
        <v>35.6</v>
      </c>
    </row>
    <row r="467" spans="1:15" ht="30" x14ac:dyDescent="0.25">
      <c r="A467" s="15">
        <v>466</v>
      </c>
      <c r="B467" s="15">
        <f t="shared" ca="1" si="4"/>
        <v>1</v>
      </c>
      <c r="C467" s="17" t="str">
        <f ca="1">VLOOKUP(B467,tb_cliente!$A$5:$J$200,2,FALSE)</f>
        <v>Ademir Alberto Barrozo Martins</v>
      </c>
      <c r="D467" s="17" t="str">
        <f ca="1">VLOOKUP(B467,tb_cliente!$A$5:$J$200,3,FALSE)</f>
        <v>09006971798</v>
      </c>
      <c r="E467" s="17" t="str">
        <f ca="1">VLOOKUP(B467,tb_cliente!$A$5:$J$200,4,FALSE)</f>
        <v>Rua Manoel Paulo de Farias</v>
      </c>
      <c r="F467" s="17">
        <f ca="1">VLOOKUP(B467,tb_cliente!$A$5:$J$200,5,FALSE)</f>
        <v>28</v>
      </c>
      <c r="G467" s="17" t="str">
        <f ca="1">VLOOKUP(B467,tb_cliente!$A$5:$J$200,6,FALSE)</f>
        <v>NULL</v>
      </c>
      <c r="H467" s="17" t="str">
        <f ca="1">VLOOKUP(B467,tb_cliente!$A$5:$J$200,7,FALSE)</f>
        <v>Parque Muisa</v>
      </c>
      <c r="I467" s="17" t="str">
        <f ca="1">VLOOKUP(B467,tb_cliente!$A$5:$J$200,8,FALSE)</f>
        <v>Recife</v>
      </c>
      <c r="J467" s="17" t="str">
        <f ca="1">VLOOKUP(B467,tb_cliente!$A$5:$J$200,9,FALSE)</f>
        <v>PE</v>
      </c>
      <c r="K467" s="17" t="str">
        <f ca="1">VLOOKUP(B467,tb_cliente!$A$5:$J$200,10,FALSE)</f>
        <v>52031‑216</v>
      </c>
      <c r="L467" s="13" t="s">
        <v>856</v>
      </c>
      <c r="M467" s="28" t="s">
        <v>1000</v>
      </c>
      <c r="N467" s="25" t="s">
        <v>925</v>
      </c>
      <c r="O467" s="20">
        <v>73.400000000000006</v>
      </c>
    </row>
    <row r="468" spans="1:15" x14ac:dyDescent="0.25">
      <c r="A468" s="15">
        <v>467</v>
      </c>
      <c r="B468" s="15">
        <f t="shared" ca="1" si="4"/>
        <v>196</v>
      </c>
      <c r="C468" s="17" t="str">
        <f ca="1">VLOOKUP(B468,tb_cliente!$A$5:$J$200,2,FALSE)</f>
        <v>Wildemar Vinicius da Silva Araujo</v>
      </c>
      <c r="D468" s="17" t="str">
        <f ca="1">VLOOKUP(B468,tb_cliente!$A$5:$J$200,3,FALSE)</f>
        <v>10546150737</v>
      </c>
      <c r="E468" s="17" t="str">
        <f ca="1">VLOOKUP(B468,tb_cliente!$A$5:$J$200,4,FALSE)</f>
        <v>Rua Itairava</v>
      </c>
      <c r="F468" s="17">
        <f ca="1">VLOOKUP(B468,tb_cliente!$A$5:$J$200,5,FALSE)</f>
        <v>2</v>
      </c>
      <c r="G468" s="17" t="str">
        <f ca="1">VLOOKUP(B468,tb_cliente!$A$5:$J$200,6,FALSE)</f>
        <v>NULL</v>
      </c>
      <c r="H468" s="17" t="str">
        <f ca="1">VLOOKUP(B468,tb_cliente!$A$5:$J$200,7,FALSE)</f>
        <v>N S Carmo</v>
      </c>
      <c r="I468" s="17" t="str">
        <f ca="1">VLOOKUP(B468,tb_cliente!$A$5:$J$200,8,FALSE)</f>
        <v>Recife</v>
      </c>
      <c r="J468" s="17" t="str">
        <f ca="1">VLOOKUP(B468,tb_cliente!$A$5:$J$200,9,FALSE)</f>
        <v>PE</v>
      </c>
      <c r="K468" s="17" t="str">
        <f ca="1">VLOOKUP(B468,tb_cliente!$A$5:$J$200,10,FALSE)</f>
        <v>52031‑216</v>
      </c>
      <c r="L468" s="13" t="s">
        <v>856</v>
      </c>
      <c r="M468" s="28" t="s">
        <v>1005</v>
      </c>
      <c r="N468" s="25" t="s">
        <v>925</v>
      </c>
      <c r="O468" s="20">
        <v>8.9</v>
      </c>
    </row>
    <row r="469" spans="1:15" ht="30" x14ac:dyDescent="0.25">
      <c r="A469" s="15">
        <v>468</v>
      </c>
      <c r="B469" s="15">
        <f t="shared" ca="1" si="4"/>
        <v>150</v>
      </c>
      <c r="C469" s="17" t="str">
        <f ca="1">VLOOKUP(B469,tb_cliente!$A$5:$J$200,2,FALSE)</f>
        <v>Kleber Ismael Ferreira da Silva</v>
      </c>
      <c r="D469" s="17" t="str">
        <f ca="1">VLOOKUP(B469,tb_cliente!$A$5:$J$200,3,FALSE)</f>
        <v>09446154767</v>
      </c>
      <c r="E469" s="17" t="str">
        <f ca="1">VLOOKUP(B469,tb_cliente!$A$5:$J$200,4,FALSE)</f>
        <v>Rua Leocadio Figueiredo</v>
      </c>
      <c r="F469" s="17">
        <f ca="1">VLOOKUP(B469,tb_cliente!$A$5:$J$200,5,FALSE)</f>
        <v>1100</v>
      </c>
      <c r="G469" s="17" t="str">
        <f ca="1">VLOOKUP(B469,tb_cliente!$A$5:$J$200,6,FALSE)</f>
        <v>Bl 20 ap 303</v>
      </c>
      <c r="H469" s="17" t="str">
        <f ca="1">VLOOKUP(B469,tb_cliente!$A$5:$J$200,7,FALSE)</f>
        <v>Parque Imperio</v>
      </c>
      <c r="I469" s="17" t="str">
        <f ca="1">VLOOKUP(B469,tb_cliente!$A$5:$J$200,8,FALSE)</f>
        <v>Recife</v>
      </c>
      <c r="J469" s="17" t="str">
        <f ca="1">VLOOKUP(B469,tb_cliente!$A$5:$J$200,9,FALSE)</f>
        <v>PE</v>
      </c>
      <c r="K469" s="17" t="str">
        <f ca="1">VLOOKUP(B469,tb_cliente!$A$5:$J$200,10,FALSE)</f>
        <v>52031‑216</v>
      </c>
      <c r="L469" s="13" t="s">
        <v>856</v>
      </c>
      <c r="M469" s="28" t="s">
        <v>997</v>
      </c>
      <c r="N469" s="25" t="s">
        <v>925</v>
      </c>
      <c r="O469" s="20">
        <v>35.6</v>
      </c>
    </row>
    <row r="470" spans="1:15" ht="30" x14ac:dyDescent="0.25">
      <c r="A470" s="15">
        <v>469</v>
      </c>
      <c r="B470" s="15">
        <f t="shared" ca="1" si="4"/>
        <v>128</v>
      </c>
      <c r="C470" s="17" t="str">
        <f ca="1">VLOOKUP(B470,tb_cliente!$A$5:$J$200,2,FALSE)</f>
        <v>Jailson Fernando Alves de Souza</v>
      </c>
      <c r="D470" s="17" t="str">
        <f ca="1">VLOOKUP(B470,tb_cliente!$A$5:$J$200,3,FALSE)</f>
        <v>07146321566</v>
      </c>
      <c r="E470" s="17" t="str">
        <f ca="1">VLOOKUP(B470,tb_cliente!$A$5:$J$200,4,FALSE)</f>
        <v>Rua Ozanam</v>
      </c>
      <c r="F470" s="17">
        <f ca="1">VLOOKUP(B470,tb_cliente!$A$5:$J$200,5,FALSE)</f>
        <v>2</v>
      </c>
      <c r="G470" s="17" t="str">
        <f ca="1">VLOOKUP(B470,tb_cliente!$A$5:$J$200,6,FALSE)</f>
        <v>Lt 03 Qd 02</v>
      </c>
      <c r="H470" s="17" t="str">
        <f ca="1">VLOOKUP(B470,tb_cliente!$A$5:$J$200,7,FALSE)</f>
        <v>Pilar</v>
      </c>
      <c r="I470" s="17" t="str">
        <f ca="1">VLOOKUP(B470,tb_cliente!$A$5:$J$200,8,FALSE)</f>
        <v>Recife</v>
      </c>
      <c r="J470" s="17" t="str">
        <f ca="1">VLOOKUP(B470,tb_cliente!$A$5:$J$200,9,FALSE)</f>
        <v>PE</v>
      </c>
      <c r="K470" s="17" t="str">
        <f ca="1">VLOOKUP(B470,tb_cliente!$A$5:$J$200,10,FALSE)</f>
        <v>50920‑825</v>
      </c>
      <c r="L470" s="13" t="s">
        <v>856</v>
      </c>
      <c r="M470" s="28" t="s">
        <v>1000</v>
      </c>
      <c r="N470" s="25" t="s">
        <v>925</v>
      </c>
      <c r="O470" s="20">
        <v>73.400000000000006</v>
      </c>
    </row>
    <row r="471" spans="1:15" ht="30" x14ac:dyDescent="0.25">
      <c r="A471" s="15">
        <v>470</v>
      </c>
      <c r="B471" s="15">
        <f t="shared" ca="1" si="4"/>
        <v>133</v>
      </c>
      <c r="C471" s="17" t="str">
        <f ca="1">VLOOKUP(B471,tb_cliente!$A$5:$J$200,2,FALSE)</f>
        <v>Jeronimo Ferreira dos Santos Mota</v>
      </c>
      <c r="D471" s="17" t="str">
        <f ca="1">VLOOKUP(B471,tb_cliente!$A$5:$J$200,3,FALSE)</f>
        <v>10204807789</v>
      </c>
      <c r="E471" s="17" t="str">
        <f ca="1">VLOOKUP(B471,tb_cliente!$A$5:$J$200,4,FALSE)</f>
        <v>Rua Jequitiba</v>
      </c>
      <c r="F471" s="17" t="str">
        <f ca="1">VLOOKUP(B471,tb_cliente!$A$5:$J$200,5,FALSE)</f>
        <v>NULL</v>
      </c>
      <c r="G471" s="17" t="str">
        <f ca="1">VLOOKUP(B471,tb_cliente!$A$5:$J$200,6,FALSE)</f>
        <v>Lt 18 A Qd F</v>
      </c>
      <c r="H471" s="17" t="str">
        <f ca="1">VLOOKUP(B471,tb_cliente!$A$5:$J$200,7,FALSE)</f>
        <v>Novo Igarapé</v>
      </c>
      <c r="I471" s="17" t="str">
        <f ca="1">VLOOKUP(B471,tb_cliente!$A$5:$J$200,8,FALSE)</f>
        <v>Recife</v>
      </c>
      <c r="J471" s="17" t="str">
        <f ca="1">VLOOKUP(B471,tb_cliente!$A$5:$J$200,9,FALSE)</f>
        <v>PE</v>
      </c>
      <c r="K471" s="17" t="str">
        <f ca="1">VLOOKUP(B471,tb_cliente!$A$5:$J$200,10,FALSE)</f>
        <v>52031‑216</v>
      </c>
      <c r="L471" s="13" t="s">
        <v>856</v>
      </c>
      <c r="M471" s="28" t="s">
        <v>1000</v>
      </c>
      <c r="N471" s="25" t="s">
        <v>925</v>
      </c>
      <c r="O471" s="20">
        <v>73.400000000000006</v>
      </c>
    </row>
    <row r="472" spans="1:15" x14ac:dyDescent="0.25">
      <c r="A472" s="15">
        <v>471</v>
      </c>
      <c r="B472" s="15">
        <f t="shared" ca="1" si="4"/>
        <v>24</v>
      </c>
      <c r="C472" s="17" t="str">
        <f ca="1">VLOOKUP(B472,tb_cliente!$A$5:$J$200,2,FALSE)</f>
        <v>Andreia Barreira Filho</v>
      </c>
      <c r="D472" s="17" t="str">
        <f ca="1">VLOOKUP(B472,tb_cliente!$A$5:$J$200,3,FALSE)</f>
        <v>08019222730</v>
      </c>
      <c r="E472" s="17" t="str">
        <f ca="1">VLOOKUP(B472,tb_cliente!$A$5:$J$200,4,FALSE)</f>
        <v>Rua Minas Gerais</v>
      </c>
      <c r="F472" s="17">
        <f ca="1">VLOOKUP(B472,tb_cliente!$A$5:$J$200,5,FALSE)</f>
        <v>393</v>
      </c>
      <c r="G472" s="17" t="str">
        <f ca="1">VLOOKUP(B472,tb_cliente!$A$5:$J$200,6,FALSE)</f>
        <v>Qd Lt 26</v>
      </c>
      <c r="H472" s="17" t="str">
        <f ca="1">VLOOKUP(B472,tb_cliente!$A$5:$J$200,7,FALSE)</f>
        <v>Piabetá Inhomirim</v>
      </c>
      <c r="I472" s="17" t="str">
        <f ca="1">VLOOKUP(B472,tb_cliente!$A$5:$J$200,8,FALSE)</f>
        <v>Recife</v>
      </c>
      <c r="J472" s="17" t="str">
        <f ca="1">VLOOKUP(B472,tb_cliente!$A$5:$J$200,9,FALSE)</f>
        <v>PE</v>
      </c>
      <c r="K472" s="17" t="str">
        <f ca="1">VLOOKUP(B472,tb_cliente!$A$5:$J$200,10,FALSE)</f>
        <v>52031‑216</v>
      </c>
      <c r="L472" s="13" t="s">
        <v>856</v>
      </c>
      <c r="M472" s="28" t="s">
        <v>998</v>
      </c>
      <c r="N472" s="25" t="s">
        <v>926</v>
      </c>
      <c r="O472" s="20">
        <v>11.9</v>
      </c>
    </row>
    <row r="473" spans="1:15" ht="30" x14ac:dyDescent="0.25">
      <c r="A473" s="15">
        <v>472</v>
      </c>
      <c r="B473" s="15">
        <f t="shared" ca="1" si="4"/>
        <v>147</v>
      </c>
      <c r="C473" s="17" t="str">
        <f ca="1">VLOOKUP(B473,tb_cliente!$A$5:$J$200,2,FALSE)</f>
        <v>Junio Henrique Teixeira de Souza</v>
      </c>
      <c r="D473" s="17" t="str">
        <f ca="1">VLOOKUP(B473,tb_cliente!$A$5:$J$200,3,FALSE)</f>
        <v>05414367673</v>
      </c>
      <c r="E473" s="17" t="str">
        <f ca="1">VLOOKUP(B473,tb_cliente!$A$5:$J$200,4,FALSE)</f>
        <v>Rua Presidente Tancredo Neves</v>
      </c>
      <c r="F473" s="17" t="str">
        <f ca="1">VLOOKUP(B473,tb_cliente!$A$5:$J$200,5,FALSE)</f>
        <v>s/n</v>
      </c>
      <c r="G473" s="17" t="str">
        <f ca="1">VLOOKUP(B473,tb_cliente!$A$5:$J$200,6,FALSE)</f>
        <v>casa L 75 Qd 7</v>
      </c>
      <c r="H473" s="17" t="str">
        <f ca="1">VLOOKUP(B473,tb_cliente!$A$5:$J$200,7,FALSE)</f>
        <v>Santa Cruz da Serra</v>
      </c>
      <c r="I473" s="17" t="str">
        <f ca="1">VLOOKUP(B473,tb_cliente!$A$5:$J$200,8,FALSE)</f>
        <v>Recife</v>
      </c>
      <c r="J473" s="17" t="str">
        <f ca="1">VLOOKUP(B473,tb_cliente!$A$5:$J$200,9,FALSE)</f>
        <v>PE</v>
      </c>
      <c r="K473" s="17" t="str">
        <f ca="1">VLOOKUP(B473,tb_cliente!$A$5:$J$200,10,FALSE)</f>
        <v>50920‑825</v>
      </c>
      <c r="L473" s="13" t="s">
        <v>856</v>
      </c>
      <c r="M473" s="28" t="s">
        <v>1000</v>
      </c>
      <c r="N473" s="25" t="s">
        <v>926</v>
      </c>
      <c r="O473" s="20">
        <v>73.400000000000006</v>
      </c>
    </row>
    <row r="474" spans="1:15" ht="30" x14ac:dyDescent="0.25">
      <c r="A474" s="15">
        <v>473</v>
      </c>
      <c r="B474" s="15">
        <f t="shared" ca="1" si="4"/>
        <v>62</v>
      </c>
      <c r="C474" s="17" t="str">
        <f ca="1">VLOOKUP(B474,tb_cliente!$A$5:$J$200,2,FALSE)</f>
        <v>Diego da Costa Oliveira</v>
      </c>
      <c r="D474" s="17" t="str">
        <f ca="1">VLOOKUP(B474,tb_cliente!$A$5:$J$200,3,FALSE)</f>
        <v>10312402747</v>
      </c>
      <c r="E474" s="17" t="str">
        <f ca="1">VLOOKUP(B474,tb_cliente!$A$5:$J$200,4,FALSE)</f>
        <v>Rua Jabitaca</v>
      </c>
      <c r="F474" s="17">
        <f ca="1">VLOOKUP(B474,tb_cliente!$A$5:$J$200,5,FALSE)</f>
        <v>180</v>
      </c>
      <c r="G474" s="17" t="str">
        <f ca="1">VLOOKUP(B474,tb_cliente!$A$5:$J$200,6,FALSE)</f>
        <v>ca 1</v>
      </c>
      <c r="H474" s="17" t="str">
        <f ca="1">VLOOKUP(B474,tb_cliente!$A$5:$J$200,7,FALSE)</f>
        <v>Nova Detroit</v>
      </c>
      <c r="I474" s="17" t="str">
        <f ca="1">VLOOKUP(B474,tb_cliente!$A$5:$J$200,8,FALSE)</f>
        <v>Recife</v>
      </c>
      <c r="J474" s="17" t="str">
        <f ca="1">VLOOKUP(B474,tb_cliente!$A$5:$J$200,9,FALSE)</f>
        <v>PE</v>
      </c>
      <c r="K474" s="17" t="str">
        <f ca="1">VLOOKUP(B474,tb_cliente!$A$5:$J$200,10,FALSE)</f>
        <v>52031‑216</v>
      </c>
      <c r="L474" s="13" t="s">
        <v>856</v>
      </c>
      <c r="M474" s="28" t="s">
        <v>997</v>
      </c>
      <c r="N474" s="25" t="s">
        <v>926</v>
      </c>
      <c r="O474" s="20">
        <v>35.6</v>
      </c>
    </row>
    <row r="475" spans="1:15" x14ac:dyDescent="0.25">
      <c r="A475" s="15">
        <v>474</v>
      </c>
      <c r="B475" s="15">
        <f t="shared" ca="1" si="4"/>
        <v>112</v>
      </c>
      <c r="C475" s="17" t="str">
        <f ca="1">VLOOKUP(B475,tb_cliente!$A$5:$J$200,2,FALSE)</f>
        <v>Filipe de Souza do Espirito Santo</v>
      </c>
      <c r="D475" s="17" t="str">
        <f ca="1">VLOOKUP(B475,tb_cliente!$A$5:$J$200,3,FALSE)</f>
        <v>08835626724</v>
      </c>
      <c r="E475" s="17" t="str">
        <f ca="1">VLOOKUP(B475,tb_cliente!$A$5:$J$200,4,FALSE)</f>
        <v xml:space="preserve">Rua Maranhão </v>
      </c>
      <c r="F475" s="17">
        <f ca="1">VLOOKUP(B475,tb_cliente!$A$5:$J$200,5,FALSE)</f>
        <v>99999</v>
      </c>
      <c r="G475" s="17" t="str">
        <f ca="1">VLOOKUP(B475,tb_cliente!$A$5:$J$200,6,FALSE)</f>
        <v>Lt 2 Qd 29</v>
      </c>
      <c r="H475" s="17" t="str">
        <f ca="1">VLOOKUP(B475,tb_cliente!$A$5:$J$200,7,FALSE)</f>
        <v>Parque Paulista</v>
      </c>
      <c r="I475" s="17" t="str">
        <f ca="1">VLOOKUP(B475,tb_cliente!$A$5:$J$200,8,FALSE)</f>
        <v>Recife</v>
      </c>
      <c r="J475" s="17" t="str">
        <f ca="1">VLOOKUP(B475,tb_cliente!$A$5:$J$200,9,FALSE)</f>
        <v>PE</v>
      </c>
      <c r="K475" s="17" t="str">
        <f ca="1">VLOOKUP(B475,tb_cliente!$A$5:$J$200,10,FALSE)</f>
        <v>52031‑216</v>
      </c>
      <c r="L475" s="13" t="s">
        <v>856</v>
      </c>
      <c r="M475" s="28" t="s">
        <v>998</v>
      </c>
      <c r="N475" s="25" t="s">
        <v>926</v>
      </c>
      <c r="O475" s="20">
        <v>11.9</v>
      </c>
    </row>
    <row r="476" spans="1:15" x14ac:dyDescent="0.25">
      <c r="A476" s="15">
        <v>475</v>
      </c>
      <c r="B476" s="15">
        <f t="shared" ca="1" si="4"/>
        <v>81</v>
      </c>
      <c r="C476" s="17" t="str">
        <f ca="1">VLOOKUP(B476,tb_cliente!$A$5:$J$200,2,FALSE)</f>
        <v>Eliete das Dores de Jesus</v>
      </c>
      <c r="D476" s="17" t="str">
        <f ca="1">VLOOKUP(B476,tb_cliente!$A$5:$J$200,3,FALSE)</f>
        <v>10276025711</v>
      </c>
      <c r="E476" s="17" t="str">
        <f ca="1">VLOOKUP(B476,tb_cliente!$A$5:$J$200,4,FALSE)</f>
        <v>Rua Jambeiro</v>
      </c>
      <c r="F476" s="17">
        <f ca="1">VLOOKUP(B476,tb_cliente!$A$5:$J$200,5,FALSE)</f>
        <v>20</v>
      </c>
      <c r="G476" s="17" t="str">
        <f ca="1">VLOOKUP(B476,tb_cliente!$A$5:$J$200,6,FALSE)</f>
        <v>NULL</v>
      </c>
      <c r="H476" s="17" t="str">
        <f ca="1">VLOOKUP(B476,tb_cliente!$A$5:$J$200,7,FALSE)</f>
        <v>Nova Marilia</v>
      </c>
      <c r="I476" s="17" t="str">
        <f ca="1">VLOOKUP(B476,tb_cliente!$A$5:$J$200,8,FALSE)</f>
        <v>Recife</v>
      </c>
      <c r="J476" s="17" t="str">
        <f ca="1">VLOOKUP(B476,tb_cliente!$A$5:$J$200,9,FALSE)</f>
        <v>PE</v>
      </c>
      <c r="K476" s="17" t="str">
        <f ca="1">VLOOKUP(B476,tb_cliente!$A$5:$J$200,10,FALSE)</f>
        <v>52031‑216</v>
      </c>
      <c r="L476" s="13" t="s">
        <v>856</v>
      </c>
      <c r="M476" s="28" t="s">
        <v>1005</v>
      </c>
      <c r="N476" s="25" t="s">
        <v>926</v>
      </c>
      <c r="O476" s="20">
        <v>8.9</v>
      </c>
    </row>
    <row r="477" spans="1:15" ht="30" x14ac:dyDescent="0.25">
      <c r="A477" s="15">
        <v>476</v>
      </c>
      <c r="B477" s="15">
        <f t="shared" ca="1" si="4"/>
        <v>26</v>
      </c>
      <c r="C477" s="17" t="str">
        <f ca="1">VLOOKUP(B477,tb_cliente!$A$5:$J$200,2,FALSE)</f>
        <v>Angela Barreto Lima Fraga</v>
      </c>
      <c r="D477" s="17" t="str">
        <f ca="1">VLOOKUP(B477,tb_cliente!$A$5:$J$200,3,FALSE)</f>
        <v>05797143785</v>
      </c>
      <c r="E477" s="17" t="str">
        <f ca="1">VLOOKUP(B477,tb_cliente!$A$5:$J$200,4,FALSE)</f>
        <v>Rua Perimetral</v>
      </c>
      <c r="F477" s="17">
        <f ca="1">VLOOKUP(B477,tb_cliente!$A$5:$J$200,5,FALSE)</f>
        <v>7</v>
      </c>
      <c r="G477" s="17" t="str">
        <f ca="1">VLOOKUP(B477,tb_cliente!$A$5:$J$200,6,FALSE)</f>
        <v>Sobrado</v>
      </c>
      <c r="H477" s="17" t="str">
        <f ca="1">VLOOKUP(B477,tb_cliente!$A$5:$J$200,7,FALSE)</f>
        <v>Ricardo Albuquerque</v>
      </c>
      <c r="I477" s="17" t="str">
        <f ca="1">VLOOKUP(B477,tb_cliente!$A$5:$J$200,8,FALSE)</f>
        <v>Recife</v>
      </c>
      <c r="J477" s="17" t="str">
        <f ca="1">VLOOKUP(B477,tb_cliente!$A$5:$J$200,9,FALSE)</f>
        <v>PE</v>
      </c>
      <c r="K477" s="17" t="str">
        <f ca="1">VLOOKUP(B477,tb_cliente!$A$5:$J$200,10,FALSE)</f>
        <v>50920‑825</v>
      </c>
      <c r="L477" s="13" t="s">
        <v>856</v>
      </c>
      <c r="M477" s="28" t="s">
        <v>997</v>
      </c>
      <c r="N477" s="25" t="s">
        <v>926</v>
      </c>
      <c r="O477" s="20">
        <v>35.6</v>
      </c>
    </row>
    <row r="478" spans="1:15" ht="30" x14ac:dyDescent="0.25">
      <c r="A478" s="15">
        <v>477</v>
      </c>
      <c r="B478" s="15">
        <f t="shared" ca="1" si="4"/>
        <v>95</v>
      </c>
      <c r="C478" s="17" t="str">
        <f ca="1">VLOOKUP(B478,tb_cliente!$A$5:$J$200,2,FALSE)</f>
        <v>Ezequias de Jesus Santos</v>
      </c>
      <c r="D478" s="17" t="str">
        <f ca="1">VLOOKUP(B478,tb_cliente!$A$5:$J$200,3,FALSE)</f>
        <v>07566516723</v>
      </c>
      <c r="E478" s="17" t="str">
        <f ca="1">VLOOKUP(B478,tb_cliente!$A$5:$J$200,4,FALSE)</f>
        <v>Rua Nogueira da Cruz</v>
      </c>
      <c r="F478" s="17">
        <f ca="1">VLOOKUP(B478,tb_cliente!$A$5:$J$200,5,FALSE)</f>
        <v>50</v>
      </c>
      <c r="G478" s="17" t="str">
        <f ca="1">VLOOKUP(B478,tb_cliente!$A$5:$J$200,6,FALSE)</f>
        <v>Fundos</v>
      </c>
      <c r="H478" s="17" t="str">
        <f ca="1">VLOOKUP(B478,tb_cliente!$A$5:$J$200,7,FALSE)</f>
        <v>Pilar</v>
      </c>
      <c r="I478" s="17" t="str">
        <f ca="1">VLOOKUP(B478,tb_cliente!$A$5:$J$200,8,FALSE)</f>
        <v>Recife</v>
      </c>
      <c r="J478" s="17" t="str">
        <f ca="1">VLOOKUP(B478,tb_cliente!$A$5:$J$200,9,FALSE)</f>
        <v>PE</v>
      </c>
      <c r="K478" s="17" t="str">
        <f ca="1">VLOOKUP(B478,tb_cliente!$A$5:$J$200,10,FALSE)</f>
        <v>50920‑825</v>
      </c>
      <c r="L478" s="13" t="s">
        <v>856</v>
      </c>
      <c r="M478" s="28" t="s">
        <v>1000</v>
      </c>
      <c r="N478" s="25" t="s">
        <v>927</v>
      </c>
      <c r="O478" s="20">
        <v>73.400000000000006</v>
      </c>
    </row>
    <row r="479" spans="1:15" ht="30" x14ac:dyDescent="0.25">
      <c r="A479" s="15">
        <v>478</v>
      </c>
      <c r="B479" s="15">
        <f t="shared" ca="1" si="4"/>
        <v>145</v>
      </c>
      <c r="C479" s="17" t="str">
        <f ca="1">VLOOKUP(B479,tb_cliente!$A$5:$J$200,2,FALSE)</f>
        <v>Juliano Henrique Gregorio</v>
      </c>
      <c r="D479" s="17" t="str">
        <f ca="1">VLOOKUP(B479,tb_cliente!$A$5:$J$200,3,FALSE)</f>
        <v>10733995720</v>
      </c>
      <c r="E479" s="17" t="str">
        <f ca="1">VLOOKUP(B479,tb_cliente!$A$5:$J$200,4,FALSE)</f>
        <v>Rua Ibutia</v>
      </c>
      <c r="F479" s="17" t="str">
        <f ca="1">VLOOKUP(B479,tb_cliente!$A$5:$J$200,5,FALSE)</f>
        <v>s/n</v>
      </c>
      <c r="G479" s="17" t="str">
        <f ca="1">VLOOKUP(B479,tb_cliente!$A$5:$J$200,6,FALSE)</f>
        <v>ca 1 Lt 16 Qd 5</v>
      </c>
      <c r="H479" s="17" t="str">
        <f ca="1">VLOOKUP(B479,tb_cliente!$A$5:$J$200,7,FALSE)</f>
        <v>Mauá</v>
      </c>
      <c r="I479" s="17" t="str">
        <f ca="1">VLOOKUP(B479,tb_cliente!$A$5:$J$200,8,FALSE)</f>
        <v>Recife</v>
      </c>
      <c r="J479" s="17" t="str">
        <f ca="1">VLOOKUP(B479,tb_cliente!$A$5:$J$200,9,FALSE)</f>
        <v>PE</v>
      </c>
      <c r="K479" s="17" t="str">
        <f ca="1">VLOOKUP(B479,tb_cliente!$A$5:$J$200,10,FALSE)</f>
        <v>52031‑216</v>
      </c>
      <c r="L479" s="13" t="s">
        <v>856</v>
      </c>
      <c r="M479" s="28" t="s">
        <v>1000</v>
      </c>
      <c r="N479" s="25" t="s">
        <v>927</v>
      </c>
      <c r="O479" s="20">
        <v>73.400000000000006</v>
      </c>
    </row>
    <row r="480" spans="1:15" ht="45" x14ac:dyDescent="0.25">
      <c r="A480" s="15">
        <v>479</v>
      </c>
      <c r="B480" s="15">
        <f t="shared" ca="1" si="4"/>
        <v>175</v>
      </c>
      <c r="C480" s="17" t="str">
        <f ca="1">VLOOKUP(B480,tb_cliente!$A$5:$J$200,2,FALSE)</f>
        <v>Raphael Presley Silva</v>
      </c>
      <c r="D480" s="17" t="str">
        <f ca="1">VLOOKUP(B480,tb_cliente!$A$5:$J$200,3,FALSE)</f>
        <v>05245043709</v>
      </c>
      <c r="E480" s="17" t="str">
        <f ca="1">VLOOKUP(B480,tb_cliente!$A$5:$J$200,4,FALSE)</f>
        <v>Rua Projetada</v>
      </c>
      <c r="F480" s="17">
        <f ca="1">VLOOKUP(B480,tb_cliente!$A$5:$J$200,5,FALSE)</f>
        <v>18</v>
      </c>
      <c r="G480" s="17" t="str">
        <f ca="1">VLOOKUP(B480,tb_cliente!$A$5:$J$200,6,FALSE)</f>
        <v>casa</v>
      </c>
      <c r="H480" s="17" t="str">
        <f ca="1">VLOOKUP(B480,tb_cliente!$A$5:$J$200,7,FALSE)</f>
        <v>Santa Luzia</v>
      </c>
      <c r="I480" s="17" t="str">
        <f ca="1">VLOOKUP(B480,tb_cliente!$A$5:$J$200,8,FALSE)</f>
        <v>Recife</v>
      </c>
      <c r="J480" s="17" t="str">
        <f ca="1">VLOOKUP(B480,tb_cliente!$A$5:$J$200,9,FALSE)</f>
        <v>PE</v>
      </c>
      <c r="K480" s="17" t="str">
        <f ca="1">VLOOKUP(B480,tb_cliente!$A$5:$J$200,10,FALSE)</f>
        <v>50920‑825</v>
      </c>
      <c r="L480" s="13" t="s">
        <v>856</v>
      </c>
      <c r="M480" s="28" t="s">
        <v>1001</v>
      </c>
      <c r="N480" s="25" t="s">
        <v>927</v>
      </c>
      <c r="O480" s="20">
        <v>85.3</v>
      </c>
    </row>
    <row r="481" spans="1:15" ht="30" x14ac:dyDescent="0.25">
      <c r="A481" s="15">
        <v>480</v>
      </c>
      <c r="B481" s="15">
        <f t="shared" ca="1" si="4"/>
        <v>16</v>
      </c>
      <c r="C481" s="17" t="str">
        <f ca="1">VLOOKUP(B481,tb_cliente!$A$5:$J$200,2,FALSE)</f>
        <v>Alisson Antonio Ferreira Lopes</v>
      </c>
      <c r="D481" s="17" t="str">
        <f ca="1">VLOOKUP(B481,tb_cliente!$A$5:$J$200,3,FALSE)</f>
        <v>09579229726</v>
      </c>
      <c r="E481" s="17" t="str">
        <f ca="1">VLOOKUP(B481,tb_cliente!$A$5:$J$200,4,FALSE)</f>
        <v xml:space="preserve">Rua Jussara </v>
      </c>
      <c r="F481" s="17">
        <f ca="1">VLOOKUP(B481,tb_cliente!$A$5:$J$200,5,FALSE)</f>
        <v>474</v>
      </c>
      <c r="G481" s="17" t="str">
        <f ca="1">VLOOKUP(B481,tb_cliente!$A$5:$J$200,6,FALSE)</f>
        <v>NULL</v>
      </c>
      <c r="H481" s="17" t="str">
        <f ca="1">VLOOKUP(B481,tb_cliente!$A$5:$J$200,7,FALSE)</f>
        <v>Parque Duque</v>
      </c>
      <c r="I481" s="17" t="str">
        <f ca="1">VLOOKUP(B481,tb_cliente!$A$5:$J$200,8,FALSE)</f>
        <v>Recife</v>
      </c>
      <c r="J481" s="17" t="str">
        <f ca="1">VLOOKUP(B481,tb_cliente!$A$5:$J$200,9,FALSE)</f>
        <v>PE</v>
      </c>
      <c r="K481" s="17" t="str">
        <f ca="1">VLOOKUP(B481,tb_cliente!$A$5:$J$200,10,FALSE)</f>
        <v>52031‑216</v>
      </c>
      <c r="L481" s="13" t="s">
        <v>856</v>
      </c>
      <c r="M481" s="28" t="s">
        <v>1000</v>
      </c>
      <c r="N481" s="25" t="s">
        <v>927</v>
      </c>
      <c r="O481" s="20">
        <v>73.400000000000006</v>
      </c>
    </row>
    <row r="482" spans="1:15" ht="45" x14ac:dyDescent="0.25">
      <c r="A482" s="15">
        <v>481</v>
      </c>
      <c r="B482" s="15">
        <f t="shared" ca="1" si="4"/>
        <v>62</v>
      </c>
      <c r="C482" s="17" t="str">
        <f ca="1">VLOOKUP(B482,tb_cliente!$A$5:$J$200,2,FALSE)</f>
        <v>Diego da Costa Oliveira</v>
      </c>
      <c r="D482" s="17" t="str">
        <f ca="1">VLOOKUP(B482,tb_cliente!$A$5:$J$200,3,FALSE)</f>
        <v>10312402747</v>
      </c>
      <c r="E482" s="17" t="str">
        <f ca="1">VLOOKUP(B482,tb_cliente!$A$5:$J$200,4,FALSE)</f>
        <v>Rua Jabitaca</v>
      </c>
      <c r="F482" s="17">
        <f ca="1">VLOOKUP(B482,tb_cliente!$A$5:$J$200,5,FALSE)</f>
        <v>180</v>
      </c>
      <c r="G482" s="17" t="str">
        <f ca="1">VLOOKUP(B482,tb_cliente!$A$5:$J$200,6,FALSE)</f>
        <v>ca 1</v>
      </c>
      <c r="H482" s="17" t="str">
        <f ca="1">VLOOKUP(B482,tb_cliente!$A$5:$J$200,7,FALSE)</f>
        <v>Nova Detroit</v>
      </c>
      <c r="I482" s="17" t="str">
        <f ca="1">VLOOKUP(B482,tb_cliente!$A$5:$J$200,8,FALSE)</f>
        <v>Recife</v>
      </c>
      <c r="J482" s="17" t="str">
        <f ca="1">VLOOKUP(B482,tb_cliente!$A$5:$J$200,9,FALSE)</f>
        <v>PE</v>
      </c>
      <c r="K482" s="17" t="str">
        <f ca="1">VLOOKUP(B482,tb_cliente!$A$5:$J$200,10,FALSE)</f>
        <v>52031‑216</v>
      </c>
      <c r="L482" s="13" t="s">
        <v>856</v>
      </c>
      <c r="M482" s="28" t="s">
        <v>1002</v>
      </c>
      <c r="N482" s="25" t="s">
        <v>927</v>
      </c>
      <c r="O482" s="20">
        <v>123.1</v>
      </c>
    </row>
    <row r="483" spans="1:15" x14ac:dyDescent="0.25">
      <c r="A483" s="15">
        <v>482</v>
      </c>
      <c r="B483" s="15">
        <f t="shared" ca="1" si="4"/>
        <v>94</v>
      </c>
      <c r="C483" s="17" t="str">
        <f ca="1">VLOOKUP(B483,tb_cliente!$A$5:$J$200,2,FALSE)</f>
        <v>Everton de Jesus Reis</v>
      </c>
      <c r="D483" s="17" t="str">
        <f ca="1">VLOOKUP(B483,tb_cliente!$A$5:$J$200,3,FALSE)</f>
        <v>07227366781</v>
      </c>
      <c r="E483" s="17" t="str">
        <f ca="1">VLOOKUP(B483,tb_cliente!$A$5:$J$200,4,FALSE)</f>
        <v>Rua Onofre Silva</v>
      </c>
      <c r="F483" s="17">
        <f ca="1">VLOOKUP(B483,tb_cliente!$A$5:$J$200,5,FALSE)</f>
        <v>54</v>
      </c>
      <c r="G483" s="17" t="str">
        <f ca="1">VLOOKUP(B483,tb_cliente!$A$5:$J$200,6,FALSE)</f>
        <v>casa 1</v>
      </c>
      <c r="H483" s="17" t="str">
        <f ca="1">VLOOKUP(B483,tb_cliente!$A$5:$J$200,7,FALSE)</f>
        <v>Pilar</v>
      </c>
      <c r="I483" s="17" t="str">
        <f ca="1">VLOOKUP(B483,tb_cliente!$A$5:$J$200,8,FALSE)</f>
        <v>Recife</v>
      </c>
      <c r="J483" s="17" t="str">
        <f ca="1">VLOOKUP(B483,tb_cliente!$A$5:$J$200,9,FALSE)</f>
        <v>PE</v>
      </c>
      <c r="K483" s="17" t="str">
        <f ca="1">VLOOKUP(B483,tb_cliente!$A$5:$J$200,10,FALSE)</f>
        <v>50920‑825</v>
      </c>
      <c r="L483" s="13" t="s">
        <v>856</v>
      </c>
      <c r="M483" s="28" t="s">
        <v>1005</v>
      </c>
      <c r="N483" s="25" t="s">
        <v>927</v>
      </c>
      <c r="O483" s="20">
        <v>8.9</v>
      </c>
    </row>
    <row r="484" spans="1:15" ht="30" x14ac:dyDescent="0.25">
      <c r="A484" s="15">
        <v>483</v>
      </c>
      <c r="B484" s="15">
        <f t="shared" ca="1" si="4"/>
        <v>140</v>
      </c>
      <c r="C484" s="17" t="str">
        <f ca="1">VLOOKUP(B484,tb_cliente!$A$5:$J$200,2,FALSE)</f>
        <v>Jorge Galbim Soares</v>
      </c>
      <c r="D484" s="17" t="str">
        <f ca="1">VLOOKUP(B484,tb_cliente!$A$5:$J$200,3,FALSE)</f>
        <v>10457693684</v>
      </c>
      <c r="E484" s="17" t="str">
        <f ca="1">VLOOKUP(B484,tb_cliente!$A$5:$J$200,4,FALSE)</f>
        <v>Rua Italo Bernardes</v>
      </c>
      <c r="F484" s="17">
        <f ca="1">VLOOKUP(B484,tb_cliente!$A$5:$J$200,5,FALSE)</f>
        <v>494</v>
      </c>
      <c r="G484" s="17" t="str">
        <f ca="1">VLOOKUP(B484,tb_cliente!$A$5:$J$200,6,FALSE)</f>
        <v>cs 06</v>
      </c>
      <c r="H484" s="17" t="str">
        <f ca="1">VLOOKUP(B484,tb_cliente!$A$5:$J$200,7,FALSE)</f>
        <v>Nossa Senhora do Carmo</v>
      </c>
      <c r="I484" s="17" t="str">
        <f ca="1">VLOOKUP(B484,tb_cliente!$A$5:$J$200,8,FALSE)</f>
        <v>Recife</v>
      </c>
      <c r="J484" s="17" t="str">
        <f ca="1">VLOOKUP(B484,tb_cliente!$A$5:$J$200,9,FALSE)</f>
        <v>PE</v>
      </c>
      <c r="K484" s="17" t="str">
        <f ca="1">VLOOKUP(B484,tb_cliente!$A$5:$J$200,10,FALSE)</f>
        <v>52031‑216</v>
      </c>
      <c r="L484" s="13" t="s">
        <v>856</v>
      </c>
      <c r="M484" s="28" t="s">
        <v>997</v>
      </c>
      <c r="N484" s="25" t="s">
        <v>928</v>
      </c>
      <c r="O484" s="20">
        <v>35.6</v>
      </c>
    </row>
    <row r="485" spans="1:15" x14ac:dyDescent="0.25">
      <c r="A485" s="15">
        <v>484</v>
      </c>
      <c r="B485" s="15">
        <f t="shared" ca="1" si="4"/>
        <v>133</v>
      </c>
      <c r="C485" s="17" t="str">
        <f ca="1">VLOOKUP(B485,tb_cliente!$A$5:$J$200,2,FALSE)</f>
        <v>Jeronimo Ferreira dos Santos Mota</v>
      </c>
      <c r="D485" s="17" t="str">
        <f ca="1">VLOOKUP(B485,tb_cliente!$A$5:$J$200,3,FALSE)</f>
        <v>10204807789</v>
      </c>
      <c r="E485" s="17" t="str">
        <f ca="1">VLOOKUP(B485,tb_cliente!$A$5:$J$200,4,FALSE)</f>
        <v>Rua Jequitiba</v>
      </c>
      <c r="F485" s="17" t="str">
        <f ca="1">VLOOKUP(B485,tb_cliente!$A$5:$J$200,5,FALSE)</f>
        <v>NULL</v>
      </c>
      <c r="G485" s="17" t="str">
        <f ca="1">VLOOKUP(B485,tb_cliente!$A$5:$J$200,6,FALSE)</f>
        <v>Lt 18 A Qd F</v>
      </c>
      <c r="H485" s="17" t="str">
        <f ca="1">VLOOKUP(B485,tb_cliente!$A$5:$J$200,7,FALSE)</f>
        <v>Novo Igarapé</v>
      </c>
      <c r="I485" s="17" t="str">
        <f ca="1">VLOOKUP(B485,tb_cliente!$A$5:$J$200,8,FALSE)</f>
        <v>Recife</v>
      </c>
      <c r="J485" s="17" t="str">
        <f ca="1">VLOOKUP(B485,tb_cliente!$A$5:$J$200,9,FALSE)</f>
        <v>PE</v>
      </c>
      <c r="K485" s="17" t="str">
        <f ca="1">VLOOKUP(B485,tb_cliente!$A$5:$J$200,10,FALSE)</f>
        <v>52031‑216</v>
      </c>
      <c r="L485" s="13" t="s">
        <v>856</v>
      </c>
      <c r="M485" s="28" t="s">
        <v>1005</v>
      </c>
      <c r="N485" s="25" t="s">
        <v>928</v>
      </c>
      <c r="O485" s="20">
        <v>8.9</v>
      </c>
    </row>
    <row r="486" spans="1:15" ht="45" x14ac:dyDescent="0.25">
      <c r="A486" s="15">
        <v>485</v>
      </c>
      <c r="B486" s="15">
        <f t="shared" ca="1" si="4"/>
        <v>72</v>
      </c>
      <c r="C486" s="17" t="str">
        <f ca="1">VLOOKUP(B486,tb_cliente!$A$5:$J$200,2,FALSE)</f>
        <v>Edilson da Silva Carvalho</v>
      </c>
      <c r="D486" s="17" t="str">
        <f ca="1">VLOOKUP(B486,tb_cliente!$A$5:$J$200,3,FALSE)</f>
        <v>11145827790</v>
      </c>
      <c r="E486" s="17" t="str">
        <f ca="1">VLOOKUP(B486,tb_cliente!$A$5:$J$200,4,FALSE)</f>
        <v>Rua Governador Leonel de Moura Brizola</v>
      </c>
      <c r="F486" s="17">
        <f ca="1">VLOOKUP(B486,tb_cliente!$A$5:$J$200,5,FALSE)</f>
        <v>1035</v>
      </c>
      <c r="G486" s="17" t="str">
        <f ca="1">VLOOKUP(B486,tb_cliente!$A$5:$J$200,6,FALSE)</f>
        <v>cs 01</v>
      </c>
      <c r="H486" s="17" t="str">
        <f ca="1">VLOOKUP(B486,tb_cliente!$A$5:$J$200,7,FALSE)</f>
        <v>Jóquei Clube</v>
      </c>
      <c r="I486" s="17" t="str">
        <f ca="1">VLOOKUP(B486,tb_cliente!$A$5:$J$200,8,FALSE)</f>
        <v>Recife</v>
      </c>
      <c r="J486" s="17" t="str">
        <f ca="1">VLOOKUP(B486,tb_cliente!$A$5:$J$200,9,FALSE)</f>
        <v>PE</v>
      </c>
      <c r="K486" s="17" t="str">
        <f ca="1">VLOOKUP(B486,tb_cliente!$A$5:$J$200,10,FALSE)</f>
        <v>52031‑216</v>
      </c>
      <c r="L486" s="13" t="s">
        <v>856</v>
      </c>
      <c r="M486" s="28" t="s">
        <v>1004</v>
      </c>
      <c r="N486" s="25" t="s">
        <v>928</v>
      </c>
      <c r="O486" s="20">
        <v>319.60000000000002</v>
      </c>
    </row>
    <row r="487" spans="1:15" ht="45" x14ac:dyDescent="0.25">
      <c r="A487" s="15">
        <v>486</v>
      </c>
      <c r="B487" s="15">
        <f t="shared" ca="1" si="4"/>
        <v>149</v>
      </c>
      <c r="C487" s="17" t="str">
        <f ca="1">VLOOKUP(B487,tb_cliente!$A$5:$J$200,2,FALSE)</f>
        <v>Karen Honorio Gomes Siqueira</v>
      </c>
      <c r="D487" s="17" t="str">
        <f ca="1">VLOOKUP(B487,tb_cliente!$A$5:$J$200,3,FALSE)</f>
        <v>08699434789</v>
      </c>
      <c r="E487" s="17" t="str">
        <f ca="1">VLOOKUP(B487,tb_cliente!$A$5:$J$200,4,FALSE)</f>
        <v>Rua Maria Amelia</v>
      </c>
      <c r="F487" s="17">
        <f ca="1">VLOOKUP(B487,tb_cliente!$A$5:$J$200,5,FALSE)</f>
        <v>298</v>
      </c>
      <c r="G487" s="17" t="str">
        <f ca="1">VLOOKUP(B487,tb_cliente!$A$5:$J$200,6,FALSE)</f>
        <v>NULL</v>
      </c>
      <c r="H487" s="17" t="str">
        <f ca="1">VLOOKUP(B487,tb_cliente!$A$5:$J$200,7,FALSE)</f>
        <v>Parque Tietê</v>
      </c>
      <c r="I487" s="17" t="str">
        <f ca="1">VLOOKUP(B487,tb_cliente!$A$5:$J$200,8,FALSE)</f>
        <v>Recife</v>
      </c>
      <c r="J487" s="17" t="str">
        <f ca="1">VLOOKUP(B487,tb_cliente!$A$5:$J$200,9,FALSE)</f>
        <v>PE</v>
      </c>
      <c r="K487" s="17" t="str">
        <f ca="1">VLOOKUP(B487,tb_cliente!$A$5:$J$200,10,FALSE)</f>
        <v>52031‑216</v>
      </c>
      <c r="L487" s="13" t="s">
        <v>856</v>
      </c>
      <c r="M487" s="28" t="s">
        <v>1002</v>
      </c>
      <c r="N487" s="25" t="s">
        <v>928</v>
      </c>
      <c r="O487" s="20">
        <v>123.1</v>
      </c>
    </row>
    <row r="488" spans="1:15" ht="30" x14ac:dyDescent="0.25">
      <c r="A488" s="15">
        <v>487</v>
      </c>
      <c r="B488" s="15">
        <f t="shared" ca="1" si="4"/>
        <v>109</v>
      </c>
      <c r="C488" s="17" t="str">
        <f ca="1">VLOOKUP(B488,tb_cliente!$A$5:$J$200,2,FALSE)</f>
        <v>Fernanda de Sá</v>
      </c>
      <c r="D488" s="17" t="str">
        <f ca="1">VLOOKUP(B488,tb_cliente!$A$5:$J$200,3,FALSE)</f>
        <v>08704004725</v>
      </c>
      <c r="E488" s="17" t="str">
        <f ca="1">VLOOKUP(B488,tb_cliente!$A$5:$J$200,4,FALSE)</f>
        <v>Rua Margarida</v>
      </c>
      <c r="F488" s="17">
        <f ca="1">VLOOKUP(B488,tb_cliente!$A$5:$J$200,5,FALSE)</f>
        <v>0</v>
      </c>
      <c r="G488" s="17" t="str">
        <f ca="1">VLOOKUP(B488,tb_cliente!$A$5:$J$200,6,FALSE)</f>
        <v>Lt 7 Qd 3</v>
      </c>
      <c r="H488" s="17" t="str">
        <f ca="1">VLOOKUP(B488,tb_cliente!$A$5:$J$200,7,FALSE)</f>
        <v>Parque Suecia</v>
      </c>
      <c r="I488" s="17" t="str">
        <f ca="1">VLOOKUP(B488,tb_cliente!$A$5:$J$200,8,FALSE)</f>
        <v>Recife</v>
      </c>
      <c r="J488" s="17" t="str">
        <f ca="1">VLOOKUP(B488,tb_cliente!$A$5:$J$200,9,FALSE)</f>
        <v>PE</v>
      </c>
      <c r="K488" s="17" t="str">
        <f ca="1">VLOOKUP(B488,tb_cliente!$A$5:$J$200,10,FALSE)</f>
        <v>52031‑216</v>
      </c>
      <c r="L488" s="13" t="s">
        <v>856</v>
      </c>
      <c r="M488" s="28" t="s">
        <v>1000</v>
      </c>
      <c r="N488" s="25" t="s">
        <v>929</v>
      </c>
      <c r="O488" s="20">
        <v>73.400000000000006</v>
      </c>
    </row>
    <row r="489" spans="1:15" ht="30" x14ac:dyDescent="0.25">
      <c r="A489" s="15">
        <v>488</v>
      </c>
      <c r="B489" s="15">
        <f t="shared" ca="1" si="4"/>
        <v>98</v>
      </c>
      <c r="C489" s="17" t="str">
        <f ca="1">VLOOKUP(B489,tb_cliente!$A$5:$J$200,2,FALSE)</f>
        <v>Fabiano de Lima</v>
      </c>
      <c r="D489" s="17" t="str">
        <f ca="1">VLOOKUP(B489,tb_cliente!$A$5:$J$200,3,FALSE)</f>
        <v>08281801706</v>
      </c>
      <c r="E489" s="17" t="str">
        <f ca="1">VLOOKUP(B489,tb_cliente!$A$5:$J$200,4,FALSE)</f>
        <v>Rua Marquês de Barependi</v>
      </c>
      <c r="F489" s="17" t="str">
        <f ca="1">VLOOKUP(B489,tb_cliente!$A$5:$J$200,5,FALSE)</f>
        <v>s/n</v>
      </c>
      <c r="G489" s="17" t="str">
        <f ca="1">VLOOKUP(B489,tb_cliente!$A$5:$J$200,6,FALSE)</f>
        <v>Lt 19 Qd 25</v>
      </c>
      <c r="H489" s="17" t="str">
        <f ca="1">VLOOKUP(B489,tb_cliente!$A$5:$J$200,7,FALSE)</f>
        <v>Petrovale</v>
      </c>
      <c r="I489" s="17" t="str">
        <f ca="1">VLOOKUP(B489,tb_cliente!$A$5:$J$200,8,FALSE)</f>
        <v>Recife</v>
      </c>
      <c r="J489" s="17" t="str">
        <f ca="1">VLOOKUP(B489,tb_cliente!$A$5:$J$200,9,FALSE)</f>
        <v>PE</v>
      </c>
      <c r="K489" s="17" t="str">
        <f ca="1">VLOOKUP(B489,tb_cliente!$A$5:$J$200,10,FALSE)</f>
        <v>52031‑216</v>
      </c>
      <c r="L489" s="13" t="s">
        <v>856</v>
      </c>
      <c r="M489" s="28" t="s">
        <v>1000</v>
      </c>
      <c r="N489" s="25" t="s">
        <v>929</v>
      </c>
      <c r="O489" s="20">
        <v>73.400000000000006</v>
      </c>
    </row>
    <row r="490" spans="1:15" x14ac:dyDescent="0.25">
      <c r="A490" s="15">
        <v>489</v>
      </c>
      <c r="B490" s="15">
        <f t="shared" ca="1" si="4"/>
        <v>113</v>
      </c>
      <c r="C490" s="17" t="str">
        <f ca="1">VLOOKUP(B490,tb_cliente!$A$5:$J$200,2,FALSE)</f>
        <v>Firmino de Souza Fernandes</v>
      </c>
      <c r="D490" s="17" t="str">
        <f ca="1">VLOOKUP(B490,tb_cliente!$A$5:$J$200,3,FALSE)</f>
        <v>10443245747</v>
      </c>
      <c r="E490" s="17" t="str">
        <f ca="1">VLOOKUP(B490,tb_cliente!$A$5:$J$200,4,FALSE)</f>
        <v>Rua Italo Bernardes</v>
      </c>
      <c r="F490" s="17" t="str">
        <f ca="1">VLOOKUP(B490,tb_cliente!$A$5:$J$200,5,FALSE)</f>
        <v>NULL</v>
      </c>
      <c r="G490" s="17" t="str">
        <f ca="1">VLOOKUP(B490,tb_cliente!$A$5:$J$200,6,FALSE)</f>
        <v>casa 02 Lt 14 Qd 4</v>
      </c>
      <c r="H490" s="17" t="str">
        <f ca="1">VLOOKUP(B490,tb_cliente!$A$5:$J$200,7,FALSE)</f>
        <v>Nova Ámerica</v>
      </c>
      <c r="I490" s="17" t="str">
        <f ca="1">VLOOKUP(B490,tb_cliente!$A$5:$J$200,8,FALSE)</f>
        <v>Recife</v>
      </c>
      <c r="J490" s="17" t="str">
        <f ca="1">VLOOKUP(B490,tb_cliente!$A$5:$J$200,9,FALSE)</f>
        <v>PE</v>
      </c>
      <c r="K490" s="17" t="str">
        <f ca="1">VLOOKUP(B490,tb_cliente!$A$5:$J$200,10,FALSE)</f>
        <v>52031‑216</v>
      </c>
      <c r="L490" s="13" t="s">
        <v>856</v>
      </c>
      <c r="M490" s="28" t="s">
        <v>999</v>
      </c>
      <c r="N490" s="25" t="s">
        <v>929</v>
      </c>
      <c r="O490" s="20">
        <v>37.799999999999997</v>
      </c>
    </row>
    <row r="491" spans="1:15" x14ac:dyDescent="0.25">
      <c r="A491" s="15">
        <v>490</v>
      </c>
      <c r="B491" s="15">
        <f t="shared" ca="1" si="4"/>
        <v>48</v>
      </c>
      <c r="C491" s="17" t="str">
        <f ca="1">VLOOKUP(B491,tb_cliente!$A$5:$J$200,2,FALSE)</f>
        <v>Cleiton Cicero de Franca</v>
      </c>
      <c r="D491" s="17" t="str">
        <f ca="1">VLOOKUP(B491,tb_cliente!$A$5:$J$200,3,FALSE)</f>
        <v>04484277781</v>
      </c>
      <c r="E491" s="17" t="str">
        <f ca="1">VLOOKUP(B491,tb_cliente!$A$5:$J$200,4,FALSE)</f>
        <v>Rua Regina</v>
      </c>
      <c r="F491" s="17">
        <f ca="1">VLOOKUP(B491,tb_cliente!$A$5:$J$200,5,FALSE)</f>
        <v>103</v>
      </c>
      <c r="G491" s="17" t="str">
        <f ca="1">VLOOKUP(B491,tb_cliente!$A$5:$J$200,6,FALSE)</f>
        <v>casa 2</v>
      </c>
      <c r="H491" s="17" t="str">
        <f ca="1">VLOOKUP(B491,tb_cliente!$A$5:$J$200,7,FALSE)</f>
        <v>Santo Antonio da Prata</v>
      </c>
      <c r="I491" s="17" t="str">
        <f ca="1">VLOOKUP(B491,tb_cliente!$A$5:$J$200,8,FALSE)</f>
        <v>Recife</v>
      </c>
      <c r="J491" s="17" t="str">
        <f ca="1">VLOOKUP(B491,tb_cliente!$A$5:$J$200,9,FALSE)</f>
        <v>PE</v>
      </c>
      <c r="K491" s="17" t="str">
        <f ca="1">VLOOKUP(B491,tb_cliente!$A$5:$J$200,10,FALSE)</f>
        <v>50810‑065</v>
      </c>
      <c r="L491" s="13" t="s">
        <v>856</v>
      </c>
      <c r="M491" s="28" t="s">
        <v>999</v>
      </c>
      <c r="N491" s="25" t="s">
        <v>929</v>
      </c>
      <c r="O491" s="20">
        <v>37.799999999999997</v>
      </c>
    </row>
    <row r="492" spans="1:15" ht="45" x14ac:dyDescent="0.25">
      <c r="A492" s="15">
        <v>491</v>
      </c>
      <c r="B492" s="15">
        <f t="shared" ca="1" si="4"/>
        <v>111</v>
      </c>
      <c r="C492" s="17" t="str">
        <f ca="1">VLOOKUP(B492,tb_cliente!$A$5:$J$200,2,FALSE)</f>
        <v>Filipe de Souza da Luz</v>
      </c>
      <c r="D492" s="17" t="str">
        <f ca="1">VLOOKUP(B492,tb_cliente!$A$5:$J$200,3,FALSE)</f>
        <v>04159494755</v>
      </c>
      <c r="E492" s="17" t="str">
        <f ca="1">VLOOKUP(B492,tb_cliente!$A$5:$J$200,4,FALSE)</f>
        <v>Rua Roberto Silveira</v>
      </c>
      <c r="F492" s="17">
        <f ca="1">VLOOKUP(B492,tb_cliente!$A$5:$J$200,5,FALSE)</f>
        <v>280</v>
      </c>
      <c r="G492" s="17" t="str">
        <f ca="1">VLOOKUP(B492,tb_cliente!$A$5:$J$200,6,FALSE)</f>
        <v>Lt 15 Qd 66 Casa 01</v>
      </c>
      <c r="H492" s="17" t="str">
        <f ca="1">VLOOKUP(B492,tb_cliente!$A$5:$J$200,7,FALSE)</f>
        <v>São José</v>
      </c>
      <c r="I492" s="17" t="str">
        <f ca="1">VLOOKUP(B492,tb_cliente!$A$5:$J$200,8,FALSE)</f>
        <v>Recife</v>
      </c>
      <c r="J492" s="17" t="str">
        <f ca="1">VLOOKUP(B492,tb_cliente!$A$5:$J$200,9,FALSE)</f>
        <v>PE</v>
      </c>
      <c r="K492" s="17" t="str">
        <f ca="1">VLOOKUP(B492,tb_cliente!$A$5:$J$200,10,FALSE)</f>
        <v>50810‑065</v>
      </c>
      <c r="L492" s="13" t="s">
        <v>856</v>
      </c>
      <c r="M492" s="28" t="s">
        <v>1002</v>
      </c>
      <c r="N492" s="25" t="s">
        <v>929</v>
      </c>
      <c r="O492" s="20">
        <v>123.1</v>
      </c>
    </row>
    <row r="493" spans="1:15" x14ac:dyDescent="0.25">
      <c r="A493" s="15">
        <v>492</v>
      </c>
      <c r="B493" s="15">
        <f t="shared" ca="1" si="4"/>
        <v>39</v>
      </c>
      <c r="C493" s="17" t="str">
        <f ca="1">VLOOKUP(B493,tb_cliente!$A$5:$J$200,2,FALSE)</f>
        <v>Caio Carlos da Costa</v>
      </c>
      <c r="D493" s="17" t="str">
        <f ca="1">VLOOKUP(B493,tb_cliente!$A$5:$J$200,3,FALSE)</f>
        <v>09471597708</v>
      </c>
      <c r="E493" s="17" t="str">
        <f ca="1">VLOOKUP(B493,tb_cliente!$A$5:$J$200,4,FALSE)</f>
        <v>Rua Lauro Sodré</v>
      </c>
      <c r="F493" s="17" t="str">
        <f ca="1">VLOOKUP(B493,tb_cliente!$A$5:$J$200,5,FALSE)</f>
        <v>s/n</v>
      </c>
      <c r="G493" s="17" t="str">
        <f ca="1">VLOOKUP(B493,tb_cliente!$A$5:$J$200,6,FALSE)</f>
        <v>Lt 08 Qd 06</v>
      </c>
      <c r="H493" s="17" t="str">
        <f ca="1">VLOOKUP(B493,tb_cliente!$A$5:$J$200,7,FALSE)</f>
        <v>Parque Humaitá</v>
      </c>
      <c r="I493" s="17" t="str">
        <f ca="1">VLOOKUP(B493,tb_cliente!$A$5:$J$200,8,FALSE)</f>
        <v>Recife</v>
      </c>
      <c r="J493" s="17" t="str">
        <f ca="1">VLOOKUP(B493,tb_cliente!$A$5:$J$200,9,FALSE)</f>
        <v>PE</v>
      </c>
      <c r="K493" s="17" t="str">
        <f ca="1">VLOOKUP(B493,tb_cliente!$A$5:$J$200,10,FALSE)</f>
        <v>52031‑216</v>
      </c>
      <c r="L493" s="13" t="s">
        <v>856</v>
      </c>
      <c r="M493" s="28" t="s">
        <v>1005</v>
      </c>
      <c r="N493" s="25" t="s">
        <v>929</v>
      </c>
      <c r="O493" s="20">
        <v>8.9</v>
      </c>
    </row>
    <row r="494" spans="1:15" ht="45" x14ac:dyDescent="0.25">
      <c r="A494" s="15">
        <v>493</v>
      </c>
      <c r="B494" s="15">
        <f t="shared" ca="1" si="4"/>
        <v>49</v>
      </c>
      <c r="C494" s="17" t="str">
        <f ca="1">VLOOKUP(B494,tb_cliente!$A$5:$J$200,2,FALSE)</f>
        <v>Cleyton Claudio da Silva</v>
      </c>
      <c r="D494" s="17" t="str">
        <f ca="1">VLOOKUP(B494,tb_cliente!$A$5:$J$200,3,FALSE)</f>
        <v>07773378780</v>
      </c>
      <c r="E494" s="17" t="str">
        <f ca="1">VLOOKUP(B494,tb_cliente!$A$5:$J$200,4,FALSE)</f>
        <v>Rua Natal</v>
      </c>
      <c r="F494" s="17">
        <f ca="1">VLOOKUP(B494,tb_cliente!$A$5:$J$200,5,FALSE)</f>
        <v>11</v>
      </c>
      <c r="G494" s="17" t="str">
        <f ca="1">VLOOKUP(B494,tb_cliente!$A$5:$J$200,6,FALSE)</f>
        <v>Fundos</v>
      </c>
      <c r="H494" s="17" t="str">
        <f ca="1">VLOOKUP(B494,tb_cliente!$A$5:$J$200,7,FALSE)</f>
        <v>Pilar</v>
      </c>
      <c r="I494" s="17" t="str">
        <f ca="1">VLOOKUP(B494,tb_cliente!$A$5:$J$200,8,FALSE)</f>
        <v>Recife</v>
      </c>
      <c r="J494" s="17" t="str">
        <f ca="1">VLOOKUP(B494,tb_cliente!$A$5:$J$200,9,FALSE)</f>
        <v>PE</v>
      </c>
      <c r="K494" s="17" t="str">
        <f ca="1">VLOOKUP(B494,tb_cliente!$A$5:$J$200,10,FALSE)</f>
        <v>52031‑216</v>
      </c>
      <c r="L494" s="13" t="s">
        <v>856</v>
      </c>
      <c r="M494" s="28" t="s">
        <v>1003</v>
      </c>
      <c r="N494" s="25" t="s">
        <v>929</v>
      </c>
      <c r="O494" s="20">
        <v>196.5</v>
      </c>
    </row>
    <row r="495" spans="1:15" ht="30" x14ac:dyDescent="0.25">
      <c r="A495" s="15">
        <v>494</v>
      </c>
      <c r="B495" s="15">
        <f t="shared" ca="1" si="4"/>
        <v>47</v>
      </c>
      <c r="C495" s="17" t="str">
        <f ca="1">VLOOKUP(B495,tb_cliente!$A$5:$J$200,2,FALSE)</f>
        <v>Cláudia Cesar Farias Cabral</v>
      </c>
      <c r="D495" s="17" t="str">
        <f ca="1">VLOOKUP(B495,tb_cliente!$A$5:$J$200,3,FALSE)</f>
        <v>05703603590</v>
      </c>
      <c r="E495" s="17" t="str">
        <f ca="1">VLOOKUP(B495,tb_cliente!$A$5:$J$200,4,FALSE)</f>
        <v>Rua Petropolis</v>
      </c>
      <c r="F495" s="17">
        <f ca="1">VLOOKUP(B495,tb_cliente!$A$5:$J$200,5,FALSE)</f>
        <v>90</v>
      </c>
      <c r="G495" s="17" t="str">
        <f ca="1">VLOOKUP(B495,tb_cliente!$A$5:$J$200,6,FALSE)</f>
        <v>Fundos - Casa 28A</v>
      </c>
      <c r="H495" s="17" t="str">
        <f ca="1">VLOOKUP(B495,tb_cliente!$A$5:$J$200,7,FALSE)</f>
        <v>Rocha Miranda</v>
      </c>
      <c r="I495" s="17" t="str">
        <f ca="1">VLOOKUP(B495,tb_cliente!$A$5:$J$200,8,FALSE)</f>
        <v>Recife</v>
      </c>
      <c r="J495" s="17" t="str">
        <f ca="1">VLOOKUP(B495,tb_cliente!$A$5:$J$200,9,FALSE)</f>
        <v>PE</v>
      </c>
      <c r="K495" s="17" t="str">
        <f ca="1">VLOOKUP(B495,tb_cliente!$A$5:$J$200,10,FALSE)</f>
        <v>50920‑825</v>
      </c>
      <c r="L495" s="13" t="s">
        <v>856</v>
      </c>
      <c r="M495" s="28" t="s">
        <v>1000</v>
      </c>
      <c r="N495" s="25" t="s">
        <v>929</v>
      </c>
      <c r="O495" s="20">
        <v>73.400000000000006</v>
      </c>
    </row>
    <row r="496" spans="1:15" ht="30" x14ac:dyDescent="0.25">
      <c r="A496" s="15">
        <v>495</v>
      </c>
      <c r="B496" s="15">
        <f t="shared" ca="1" si="4"/>
        <v>196</v>
      </c>
      <c r="C496" s="17" t="str">
        <f ca="1">VLOOKUP(B496,tb_cliente!$A$5:$J$200,2,FALSE)</f>
        <v>Wildemar Vinicius da Silva Araujo</v>
      </c>
      <c r="D496" s="17" t="str">
        <f ca="1">VLOOKUP(B496,tb_cliente!$A$5:$J$200,3,FALSE)</f>
        <v>10546150737</v>
      </c>
      <c r="E496" s="17" t="str">
        <f ca="1">VLOOKUP(B496,tb_cliente!$A$5:$J$200,4,FALSE)</f>
        <v>Rua Itairava</v>
      </c>
      <c r="F496" s="17">
        <f ca="1">VLOOKUP(B496,tb_cliente!$A$5:$J$200,5,FALSE)</f>
        <v>2</v>
      </c>
      <c r="G496" s="17" t="str">
        <f ca="1">VLOOKUP(B496,tb_cliente!$A$5:$J$200,6,FALSE)</f>
        <v>NULL</v>
      </c>
      <c r="H496" s="17" t="str">
        <f ca="1">VLOOKUP(B496,tb_cliente!$A$5:$J$200,7,FALSE)</f>
        <v>N S Carmo</v>
      </c>
      <c r="I496" s="17" t="str">
        <f ca="1">VLOOKUP(B496,tb_cliente!$A$5:$J$200,8,FALSE)</f>
        <v>Recife</v>
      </c>
      <c r="J496" s="17" t="str">
        <f ca="1">VLOOKUP(B496,tb_cliente!$A$5:$J$200,9,FALSE)</f>
        <v>PE</v>
      </c>
      <c r="K496" s="17" t="str">
        <f ca="1">VLOOKUP(B496,tb_cliente!$A$5:$J$200,10,FALSE)</f>
        <v>52031‑216</v>
      </c>
      <c r="L496" s="13" t="s">
        <v>856</v>
      </c>
      <c r="M496" s="28" t="s">
        <v>1000</v>
      </c>
      <c r="N496" s="25" t="s">
        <v>929</v>
      </c>
      <c r="O496" s="20">
        <v>73.400000000000006</v>
      </c>
    </row>
    <row r="497" spans="1:15" x14ac:dyDescent="0.25">
      <c r="A497" s="15">
        <v>496</v>
      </c>
      <c r="B497" s="15">
        <f t="shared" ca="1" si="4"/>
        <v>14</v>
      </c>
      <c r="C497" s="17" t="str">
        <f ca="1">VLOOKUP(B497,tb_cliente!$A$5:$J$200,2,FALSE)</f>
        <v>Aline Antonio dos Santos</v>
      </c>
      <c r="D497" s="17" t="str">
        <f ca="1">VLOOKUP(B497,tb_cliente!$A$5:$J$200,3,FALSE)</f>
        <v>08728972748</v>
      </c>
      <c r="E497" s="17" t="str">
        <f ca="1">VLOOKUP(B497,tb_cliente!$A$5:$J$200,4,FALSE)</f>
        <v>Rua Marechal Hermes</v>
      </c>
      <c r="F497" s="17">
        <f ca="1">VLOOKUP(B497,tb_cliente!$A$5:$J$200,5,FALSE)</f>
        <v>4</v>
      </c>
      <c r="G497" s="17" t="str">
        <f ca="1">VLOOKUP(B497,tb_cliente!$A$5:$J$200,6,FALSE)</f>
        <v>NULL</v>
      </c>
      <c r="H497" s="17" t="str">
        <f ca="1">VLOOKUP(B497,tb_cliente!$A$5:$J$200,7,FALSE)</f>
        <v xml:space="preserve">Parque Sayonara (Vila Inhomirim) </v>
      </c>
      <c r="I497" s="17" t="str">
        <f ca="1">VLOOKUP(B497,tb_cliente!$A$5:$J$200,8,FALSE)</f>
        <v>Recife</v>
      </c>
      <c r="J497" s="17" t="str">
        <f ca="1">VLOOKUP(B497,tb_cliente!$A$5:$J$200,9,FALSE)</f>
        <v>PE</v>
      </c>
      <c r="K497" s="17" t="str">
        <f ca="1">VLOOKUP(B497,tb_cliente!$A$5:$J$200,10,FALSE)</f>
        <v>52031‑216</v>
      </c>
      <c r="L497" s="13" t="s">
        <v>856</v>
      </c>
      <c r="M497" s="28" t="s">
        <v>998</v>
      </c>
      <c r="N497" s="25" t="s">
        <v>929</v>
      </c>
      <c r="O497" s="20">
        <v>11.9</v>
      </c>
    </row>
    <row r="498" spans="1:15" ht="45" x14ac:dyDescent="0.25">
      <c r="A498" s="15">
        <v>497</v>
      </c>
      <c r="B498" s="15">
        <f t="shared" ca="1" si="4"/>
        <v>54</v>
      </c>
      <c r="C498" s="17" t="str">
        <f ca="1">VLOOKUP(B498,tb_cliente!$A$5:$J$200,2,FALSE)</f>
        <v>Danilo Costa Purificação</v>
      </c>
      <c r="D498" s="17" t="str">
        <f ca="1">VLOOKUP(B498,tb_cliente!$A$5:$J$200,3,FALSE)</f>
        <v>07267584797</v>
      </c>
      <c r="E498" s="17" t="str">
        <f ca="1">VLOOKUP(B498,tb_cliente!$A$5:$J$200,4,FALSE)</f>
        <v>Rua Olegário Mariano</v>
      </c>
      <c r="F498" s="17">
        <f ca="1">VLOOKUP(B498,tb_cliente!$A$5:$J$200,5,FALSE)</f>
        <v>112</v>
      </c>
      <c r="G498" s="17" t="str">
        <f ca="1">VLOOKUP(B498,tb_cliente!$A$5:$J$200,6,FALSE)</f>
        <v>NULL</v>
      </c>
      <c r="H498" s="17" t="str">
        <f ca="1">VLOOKUP(B498,tb_cliente!$A$5:$J$200,7,FALSE)</f>
        <v>Pilar</v>
      </c>
      <c r="I498" s="17" t="str">
        <f ca="1">VLOOKUP(B498,tb_cliente!$A$5:$J$200,8,FALSE)</f>
        <v>Recife</v>
      </c>
      <c r="J498" s="17" t="str">
        <f ca="1">VLOOKUP(B498,tb_cliente!$A$5:$J$200,9,FALSE)</f>
        <v>PE</v>
      </c>
      <c r="K498" s="17" t="str">
        <f ca="1">VLOOKUP(B498,tb_cliente!$A$5:$J$200,10,FALSE)</f>
        <v>50920‑825</v>
      </c>
      <c r="L498" s="13" t="s">
        <v>856</v>
      </c>
      <c r="M498" s="28" t="s">
        <v>1004</v>
      </c>
      <c r="N498" s="25" t="s">
        <v>929</v>
      </c>
      <c r="O498" s="20">
        <v>319.60000000000002</v>
      </c>
    </row>
    <row r="499" spans="1:15" x14ac:dyDescent="0.25">
      <c r="A499" s="15">
        <v>498</v>
      </c>
      <c r="B499" s="15">
        <f t="shared" ca="1" si="4"/>
        <v>147</v>
      </c>
      <c r="C499" s="17" t="str">
        <f ca="1">VLOOKUP(B499,tb_cliente!$A$5:$J$200,2,FALSE)</f>
        <v>Junio Henrique Teixeira de Souza</v>
      </c>
      <c r="D499" s="17" t="str">
        <f ca="1">VLOOKUP(B499,tb_cliente!$A$5:$J$200,3,FALSE)</f>
        <v>05414367673</v>
      </c>
      <c r="E499" s="17" t="str">
        <f ca="1">VLOOKUP(B499,tb_cliente!$A$5:$J$200,4,FALSE)</f>
        <v>Rua Presidente Tancredo Neves</v>
      </c>
      <c r="F499" s="17" t="str">
        <f ca="1">VLOOKUP(B499,tb_cliente!$A$5:$J$200,5,FALSE)</f>
        <v>s/n</v>
      </c>
      <c r="G499" s="17" t="str">
        <f ca="1">VLOOKUP(B499,tb_cliente!$A$5:$J$200,6,FALSE)</f>
        <v>casa L 75 Qd 7</v>
      </c>
      <c r="H499" s="17" t="str">
        <f ca="1">VLOOKUP(B499,tb_cliente!$A$5:$J$200,7,FALSE)</f>
        <v>Santa Cruz da Serra</v>
      </c>
      <c r="I499" s="17" t="str">
        <f ca="1">VLOOKUP(B499,tb_cliente!$A$5:$J$200,8,FALSE)</f>
        <v>Recife</v>
      </c>
      <c r="J499" s="17" t="str">
        <f ca="1">VLOOKUP(B499,tb_cliente!$A$5:$J$200,9,FALSE)</f>
        <v>PE</v>
      </c>
      <c r="K499" s="17" t="str">
        <f ca="1">VLOOKUP(B499,tb_cliente!$A$5:$J$200,10,FALSE)</f>
        <v>50920‑825</v>
      </c>
      <c r="L499" s="13" t="s">
        <v>856</v>
      </c>
      <c r="M499" s="28" t="s">
        <v>998</v>
      </c>
      <c r="N499" s="25" t="s">
        <v>930</v>
      </c>
      <c r="O499" s="20">
        <v>11.9</v>
      </c>
    </row>
    <row r="500" spans="1:15" x14ac:dyDescent="0.25">
      <c r="A500" s="15">
        <v>499</v>
      </c>
      <c r="B500" s="15">
        <f t="shared" ca="1" si="4"/>
        <v>162</v>
      </c>
      <c r="C500" s="17" t="str">
        <f ca="1">VLOOKUP(B500,tb_cliente!$A$5:$J$200,2,FALSE)</f>
        <v>Luciene Lucas Lopes Bahia</v>
      </c>
      <c r="D500" s="17" t="str">
        <f ca="1">VLOOKUP(B500,tb_cliente!$A$5:$J$200,3,FALSE)</f>
        <v>04379197622</v>
      </c>
      <c r="E500" s="17" t="str">
        <f ca="1">VLOOKUP(B500,tb_cliente!$A$5:$J$200,4,FALSE)</f>
        <v>Rua Rio D´Ouro</v>
      </c>
      <c r="F500" s="17">
        <f ca="1">VLOOKUP(B500,tb_cliente!$A$5:$J$200,5,FALSE)</f>
        <v>215</v>
      </c>
      <c r="G500" s="17" t="str">
        <f ca="1">VLOOKUP(B500,tb_cliente!$A$5:$J$200,6,FALSE)</f>
        <v>Lt 19 Qd 10 Cs 04</v>
      </c>
      <c r="H500" s="17" t="str">
        <f ca="1">VLOOKUP(B500,tb_cliente!$A$5:$J$200,7,FALSE)</f>
        <v>São Bento</v>
      </c>
      <c r="I500" s="17" t="str">
        <f ca="1">VLOOKUP(B500,tb_cliente!$A$5:$J$200,8,FALSE)</f>
        <v>Recife</v>
      </c>
      <c r="J500" s="17" t="str">
        <f ca="1">VLOOKUP(B500,tb_cliente!$A$5:$J$200,9,FALSE)</f>
        <v>PE</v>
      </c>
      <c r="K500" s="17" t="str">
        <f ca="1">VLOOKUP(B500,tb_cliente!$A$5:$J$200,10,FALSE)</f>
        <v>50810‑065</v>
      </c>
      <c r="L500" s="13" t="s">
        <v>856</v>
      </c>
      <c r="M500" s="28" t="s">
        <v>999</v>
      </c>
      <c r="N500" s="25" t="s">
        <v>930</v>
      </c>
      <c r="O500" s="20">
        <v>37.799999999999997</v>
      </c>
    </row>
  </sheetData>
  <autoFilter ref="A1:O500" xr:uid="{F72C75B7-6C04-4D75-950C-674027896959}">
    <sortState xmlns:xlrd2="http://schemas.microsoft.com/office/spreadsheetml/2017/richdata2" ref="A2:O10014">
      <sortCondition ref="A1"/>
    </sortState>
  </autoFilter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331F8-65B9-463F-B5BD-FDD548B46BDE}">
  <dimension ref="A1:C301"/>
  <sheetViews>
    <sheetView tabSelected="1" workbookViewId="0"/>
  </sheetViews>
  <sheetFormatPr defaultRowHeight="15" x14ac:dyDescent="0.25"/>
  <cols>
    <col min="1" max="1" width="8.140625" bestFit="1" customWidth="1"/>
    <col min="2" max="2" width="5" bestFit="1" customWidth="1"/>
    <col min="3" max="3" width="11.140625" bestFit="1" customWidth="1"/>
  </cols>
  <sheetData>
    <row r="1" spans="1:3" x14ac:dyDescent="0.25">
      <c r="A1" s="29" t="s">
        <v>1020</v>
      </c>
      <c r="B1" s="29" t="s">
        <v>1009</v>
      </c>
      <c r="C1" s="29" t="s">
        <v>1010</v>
      </c>
    </row>
    <row r="2" spans="1:3" x14ac:dyDescent="0.25">
      <c r="A2">
        <v>1</v>
      </c>
      <c r="B2">
        <v>5</v>
      </c>
      <c r="C2" t="s">
        <v>1011</v>
      </c>
    </row>
    <row r="3" spans="1:3" x14ac:dyDescent="0.25">
      <c r="A3">
        <v>2</v>
      </c>
      <c r="B3">
        <v>5</v>
      </c>
      <c r="C3" t="s">
        <v>1012</v>
      </c>
    </row>
    <row r="4" spans="1:3" x14ac:dyDescent="0.25">
      <c r="A4">
        <v>3</v>
      </c>
      <c r="B4">
        <v>4</v>
      </c>
      <c r="C4" t="s">
        <v>1013</v>
      </c>
    </row>
    <row r="5" spans="1:3" x14ac:dyDescent="0.25">
      <c r="A5">
        <v>4</v>
      </c>
      <c r="B5">
        <v>5</v>
      </c>
      <c r="C5" t="s">
        <v>1014</v>
      </c>
    </row>
    <row r="6" spans="1:3" x14ac:dyDescent="0.25">
      <c r="A6">
        <v>5</v>
      </c>
      <c r="B6">
        <v>5</v>
      </c>
      <c r="C6" t="s">
        <v>1015</v>
      </c>
    </row>
    <row r="7" spans="1:3" x14ac:dyDescent="0.25">
      <c r="A7">
        <v>6</v>
      </c>
      <c r="B7">
        <v>4</v>
      </c>
      <c r="C7" t="s">
        <v>1011</v>
      </c>
    </row>
    <row r="8" spans="1:3" x14ac:dyDescent="0.25">
      <c r="A8">
        <v>7</v>
      </c>
      <c r="B8">
        <v>3</v>
      </c>
      <c r="C8" t="s">
        <v>1016</v>
      </c>
    </row>
    <row r="9" spans="1:3" x14ac:dyDescent="0.25">
      <c r="A9">
        <v>8</v>
      </c>
      <c r="B9">
        <v>5</v>
      </c>
      <c r="C9" t="s">
        <v>1017</v>
      </c>
    </row>
    <row r="10" spans="1:3" x14ac:dyDescent="0.25">
      <c r="A10">
        <v>9</v>
      </c>
      <c r="B10">
        <v>5</v>
      </c>
      <c r="C10" t="s">
        <v>1014</v>
      </c>
    </row>
    <row r="11" spans="1:3" x14ac:dyDescent="0.25">
      <c r="A11">
        <v>10</v>
      </c>
      <c r="B11">
        <v>3</v>
      </c>
      <c r="C11" t="s">
        <v>1018</v>
      </c>
    </row>
    <row r="12" spans="1:3" x14ac:dyDescent="0.25">
      <c r="A12">
        <v>11</v>
      </c>
      <c r="B12">
        <v>4</v>
      </c>
      <c r="C12" t="s">
        <v>1014</v>
      </c>
    </row>
    <row r="13" spans="1:3" x14ac:dyDescent="0.25">
      <c r="A13">
        <v>12</v>
      </c>
      <c r="B13">
        <v>4</v>
      </c>
      <c r="C13" t="s">
        <v>1015</v>
      </c>
    </row>
    <row r="14" spans="1:3" x14ac:dyDescent="0.25">
      <c r="A14">
        <v>13</v>
      </c>
      <c r="B14">
        <v>2</v>
      </c>
      <c r="C14" t="s">
        <v>1016</v>
      </c>
    </row>
    <row r="15" spans="1:3" x14ac:dyDescent="0.25">
      <c r="A15">
        <v>14</v>
      </c>
      <c r="B15">
        <v>4</v>
      </c>
      <c r="C15" t="s">
        <v>1019</v>
      </c>
    </row>
    <row r="16" spans="1:3" x14ac:dyDescent="0.25">
      <c r="A16">
        <v>15</v>
      </c>
      <c r="B16">
        <v>4</v>
      </c>
      <c r="C16" t="s">
        <v>1011</v>
      </c>
    </row>
    <row r="17" spans="1:3" x14ac:dyDescent="0.25">
      <c r="A17">
        <v>16</v>
      </c>
      <c r="B17">
        <v>3</v>
      </c>
      <c r="C17" t="s">
        <v>1015</v>
      </c>
    </row>
    <row r="18" spans="1:3" x14ac:dyDescent="0.25">
      <c r="A18">
        <v>17</v>
      </c>
      <c r="B18">
        <v>5</v>
      </c>
      <c r="C18" t="s">
        <v>1011</v>
      </c>
    </row>
    <row r="19" spans="1:3" x14ac:dyDescent="0.25">
      <c r="A19">
        <v>18</v>
      </c>
      <c r="B19">
        <v>4</v>
      </c>
      <c r="C19" t="s">
        <v>1011</v>
      </c>
    </row>
    <row r="20" spans="1:3" x14ac:dyDescent="0.25">
      <c r="A20">
        <v>19</v>
      </c>
      <c r="B20">
        <v>1</v>
      </c>
      <c r="C20" t="s">
        <v>1012</v>
      </c>
    </row>
    <row r="21" spans="1:3" x14ac:dyDescent="0.25">
      <c r="A21">
        <v>20</v>
      </c>
      <c r="B21">
        <v>4</v>
      </c>
      <c r="C21" t="s">
        <v>1011</v>
      </c>
    </row>
    <row r="22" spans="1:3" x14ac:dyDescent="0.25">
      <c r="A22">
        <v>21</v>
      </c>
      <c r="B22">
        <v>2</v>
      </c>
      <c r="C22" t="s">
        <v>1019</v>
      </c>
    </row>
    <row r="23" spans="1:3" x14ac:dyDescent="0.25">
      <c r="A23">
        <v>22</v>
      </c>
      <c r="B23">
        <v>4</v>
      </c>
      <c r="C23" t="s">
        <v>1015</v>
      </c>
    </row>
    <row r="24" spans="1:3" x14ac:dyDescent="0.25">
      <c r="A24">
        <v>23</v>
      </c>
      <c r="B24">
        <v>1</v>
      </c>
      <c r="C24" t="s">
        <v>1018</v>
      </c>
    </row>
    <row r="25" spans="1:3" x14ac:dyDescent="0.25">
      <c r="A25">
        <v>24</v>
      </c>
      <c r="B25">
        <v>5</v>
      </c>
      <c r="C25" t="s">
        <v>1014</v>
      </c>
    </row>
    <row r="26" spans="1:3" x14ac:dyDescent="0.25">
      <c r="A26">
        <v>25</v>
      </c>
      <c r="B26">
        <v>3</v>
      </c>
      <c r="C26" t="s">
        <v>1013</v>
      </c>
    </row>
    <row r="27" spans="1:3" x14ac:dyDescent="0.25">
      <c r="A27">
        <v>26</v>
      </c>
      <c r="B27">
        <v>3</v>
      </c>
      <c r="C27" t="s">
        <v>1014</v>
      </c>
    </row>
    <row r="28" spans="1:3" x14ac:dyDescent="0.25">
      <c r="A28">
        <v>27</v>
      </c>
      <c r="B28">
        <v>2</v>
      </c>
      <c r="C28" t="s">
        <v>1017</v>
      </c>
    </row>
    <row r="29" spans="1:3" x14ac:dyDescent="0.25">
      <c r="A29">
        <v>28</v>
      </c>
      <c r="B29">
        <v>3</v>
      </c>
      <c r="C29" t="s">
        <v>1013</v>
      </c>
    </row>
    <row r="30" spans="1:3" x14ac:dyDescent="0.25">
      <c r="A30">
        <v>29</v>
      </c>
      <c r="B30">
        <v>4</v>
      </c>
      <c r="C30" t="s">
        <v>1017</v>
      </c>
    </row>
    <row r="31" spans="1:3" x14ac:dyDescent="0.25">
      <c r="A31">
        <v>30</v>
      </c>
      <c r="B31">
        <v>3</v>
      </c>
      <c r="C31" t="s">
        <v>1011</v>
      </c>
    </row>
    <row r="32" spans="1:3" x14ac:dyDescent="0.25">
      <c r="A32">
        <v>31</v>
      </c>
      <c r="B32">
        <v>4</v>
      </c>
      <c r="C32" t="s">
        <v>1018</v>
      </c>
    </row>
    <row r="33" spans="1:3" x14ac:dyDescent="0.25">
      <c r="A33">
        <v>32</v>
      </c>
      <c r="B33">
        <v>1</v>
      </c>
      <c r="C33" t="s">
        <v>1018</v>
      </c>
    </row>
    <row r="34" spans="1:3" x14ac:dyDescent="0.25">
      <c r="A34">
        <v>33</v>
      </c>
      <c r="B34">
        <v>3</v>
      </c>
      <c r="C34" t="s">
        <v>1013</v>
      </c>
    </row>
    <row r="35" spans="1:3" x14ac:dyDescent="0.25">
      <c r="A35">
        <v>34</v>
      </c>
      <c r="B35">
        <v>3</v>
      </c>
      <c r="C35" t="s">
        <v>1014</v>
      </c>
    </row>
    <row r="36" spans="1:3" x14ac:dyDescent="0.25">
      <c r="A36">
        <v>35</v>
      </c>
      <c r="B36">
        <v>4</v>
      </c>
      <c r="C36" t="s">
        <v>1012</v>
      </c>
    </row>
    <row r="37" spans="1:3" x14ac:dyDescent="0.25">
      <c r="A37">
        <v>36</v>
      </c>
      <c r="B37">
        <v>4</v>
      </c>
      <c r="C37" t="s">
        <v>1013</v>
      </c>
    </row>
    <row r="38" spans="1:3" x14ac:dyDescent="0.25">
      <c r="A38">
        <v>37</v>
      </c>
      <c r="B38">
        <v>5</v>
      </c>
      <c r="C38" t="s">
        <v>1013</v>
      </c>
    </row>
    <row r="39" spans="1:3" x14ac:dyDescent="0.25">
      <c r="A39">
        <v>38</v>
      </c>
      <c r="B39">
        <v>4</v>
      </c>
      <c r="C39" t="s">
        <v>1019</v>
      </c>
    </row>
    <row r="40" spans="1:3" x14ac:dyDescent="0.25">
      <c r="A40">
        <v>39</v>
      </c>
      <c r="B40">
        <v>3</v>
      </c>
      <c r="C40" t="s">
        <v>1011</v>
      </c>
    </row>
    <row r="41" spans="1:3" x14ac:dyDescent="0.25">
      <c r="A41">
        <v>40</v>
      </c>
      <c r="B41">
        <v>3</v>
      </c>
      <c r="C41" t="s">
        <v>1016</v>
      </c>
    </row>
    <row r="42" spans="1:3" x14ac:dyDescent="0.25">
      <c r="A42">
        <v>41</v>
      </c>
      <c r="B42">
        <v>3</v>
      </c>
      <c r="C42" t="s">
        <v>1011</v>
      </c>
    </row>
    <row r="43" spans="1:3" x14ac:dyDescent="0.25">
      <c r="A43">
        <v>42</v>
      </c>
      <c r="B43">
        <v>4</v>
      </c>
      <c r="C43" t="s">
        <v>1016</v>
      </c>
    </row>
    <row r="44" spans="1:3" x14ac:dyDescent="0.25">
      <c r="A44">
        <v>43</v>
      </c>
      <c r="B44">
        <v>5</v>
      </c>
      <c r="C44" t="s">
        <v>1015</v>
      </c>
    </row>
    <row r="45" spans="1:3" x14ac:dyDescent="0.25">
      <c r="A45">
        <v>44</v>
      </c>
      <c r="B45">
        <v>3</v>
      </c>
      <c r="C45" t="s">
        <v>1012</v>
      </c>
    </row>
    <row r="46" spans="1:3" x14ac:dyDescent="0.25">
      <c r="A46">
        <v>45</v>
      </c>
      <c r="B46">
        <v>4</v>
      </c>
      <c r="C46" t="s">
        <v>1019</v>
      </c>
    </row>
    <row r="47" spans="1:3" x14ac:dyDescent="0.25">
      <c r="A47">
        <v>46</v>
      </c>
      <c r="B47">
        <v>1</v>
      </c>
      <c r="C47" t="s">
        <v>1015</v>
      </c>
    </row>
    <row r="48" spans="1:3" x14ac:dyDescent="0.25">
      <c r="A48">
        <v>47</v>
      </c>
      <c r="B48">
        <v>3</v>
      </c>
      <c r="C48" t="s">
        <v>1013</v>
      </c>
    </row>
    <row r="49" spans="1:3" x14ac:dyDescent="0.25">
      <c r="A49">
        <v>48</v>
      </c>
      <c r="B49">
        <v>5</v>
      </c>
      <c r="C49" t="s">
        <v>1015</v>
      </c>
    </row>
    <row r="50" spans="1:3" x14ac:dyDescent="0.25">
      <c r="A50">
        <v>49</v>
      </c>
      <c r="B50">
        <v>5</v>
      </c>
      <c r="C50" t="s">
        <v>1016</v>
      </c>
    </row>
    <row r="51" spans="1:3" x14ac:dyDescent="0.25">
      <c r="A51">
        <v>50</v>
      </c>
      <c r="B51">
        <v>5</v>
      </c>
      <c r="C51" t="s">
        <v>1018</v>
      </c>
    </row>
    <row r="52" spans="1:3" x14ac:dyDescent="0.25">
      <c r="A52">
        <v>51</v>
      </c>
      <c r="B52">
        <v>3</v>
      </c>
      <c r="C52" t="s">
        <v>1013</v>
      </c>
    </row>
    <row r="53" spans="1:3" x14ac:dyDescent="0.25">
      <c r="A53">
        <v>52</v>
      </c>
      <c r="B53">
        <v>5</v>
      </c>
      <c r="C53" t="s">
        <v>1012</v>
      </c>
    </row>
    <row r="54" spans="1:3" x14ac:dyDescent="0.25">
      <c r="A54">
        <v>53</v>
      </c>
      <c r="B54">
        <v>4</v>
      </c>
      <c r="C54" t="s">
        <v>1016</v>
      </c>
    </row>
    <row r="55" spans="1:3" x14ac:dyDescent="0.25">
      <c r="A55">
        <v>54</v>
      </c>
      <c r="B55">
        <v>1</v>
      </c>
      <c r="C55" t="s">
        <v>1011</v>
      </c>
    </row>
    <row r="56" spans="1:3" x14ac:dyDescent="0.25">
      <c r="A56">
        <v>55</v>
      </c>
      <c r="B56">
        <v>3</v>
      </c>
      <c r="C56" t="s">
        <v>1015</v>
      </c>
    </row>
    <row r="57" spans="1:3" x14ac:dyDescent="0.25">
      <c r="A57">
        <v>56</v>
      </c>
      <c r="B57">
        <v>5</v>
      </c>
      <c r="C57" t="s">
        <v>1016</v>
      </c>
    </row>
    <row r="58" spans="1:3" x14ac:dyDescent="0.25">
      <c r="A58">
        <v>57</v>
      </c>
      <c r="B58">
        <v>3</v>
      </c>
      <c r="C58" t="s">
        <v>1019</v>
      </c>
    </row>
    <row r="59" spans="1:3" x14ac:dyDescent="0.25">
      <c r="A59">
        <v>58</v>
      </c>
      <c r="B59">
        <v>3</v>
      </c>
      <c r="C59" t="s">
        <v>1019</v>
      </c>
    </row>
    <row r="60" spans="1:3" x14ac:dyDescent="0.25">
      <c r="A60">
        <v>59</v>
      </c>
      <c r="B60">
        <v>5</v>
      </c>
      <c r="C60" t="s">
        <v>1011</v>
      </c>
    </row>
    <row r="61" spans="1:3" x14ac:dyDescent="0.25">
      <c r="A61">
        <v>60</v>
      </c>
      <c r="B61">
        <v>5</v>
      </c>
      <c r="C61" t="s">
        <v>1013</v>
      </c>
    </row>
    <row r="62" spans="1:3" x14ac:dyDescent="0.25">
      <c r="A62">
        <v>61</v>
      </c>
      <c r="B62">
        <v>4</v>
      </c>
      <c r="C62" t="s">
        <v>1015</v>
      </c>
    </row>
    <row r="63" spans="1:3" x14ac:dyDescent="0.25">
      <c r="A63">
        <v>62</v>
      </c>
      <c r="B63">
        <v>3</v>
      </c>
      <c r="C63" t="s">
        <v>1019</v>
      </c>
    </row>
    <row r="64" spans="1:3" x14ac:dyDescent="0.25">
      <c r="A64">
        <v>63</v>
      </c>
      <c r="B64">
        <v>4</v>
      </c>
      <c r="C64" t="s">
        <v>1011</v>
      </c>
    </row>
    <row r="65" spans="1:3" x14ac:dyDescent="0.25">
      <c r="A65">
        <v>64</v>
      </c>
      <c r="B65">
        <v>2</v>
      </c>
      <c r="C65" t="s">
        <v>1019</v>
      </c>
    </row>
    <row r="66" spans="1:3" x14ac:dyDescent="0.25">
      <c r="A66">
        <v>65</v>
      </c>
      <c r="B66">
        <v>2</v>
      </c>
      <c r="C66" t="s">
        <v>1014</v>
      </c>
    </row>
    <row r="67" spans="1:3" x14ac:dyDescent="0.25">
      <c r="A67">
        <v>66</v>
      </c>
      <c r="B67">
        <v>5</v>
      </c>
      <c r="C67" t="s">
        <v>1018</v>
      </c>
    </row>
    <row r="68" spans="1:3" x14ac:dyDescent="0.25">
      <c r="A68">
        <v>67</v>
      </c>
      <c r="B68">
        <v>4</v>
      </c>
      <c r="C68" t="s">
        <v>1016</v>
      </c>
    </row>
    <row r="69" spans="1:3" x14ac:dyDescent="0.25">
      <c r="A69">
        <v>68</v>
      </c>
      <c r="B69">
        <v>4</v>
      </c>
      <c r="C69" t="s">
        <v>1019</v>
      </c>
    </row>
    <row r="70" spans="1:3" x14ac:dyDescent="0.25">
      <c r="A70">
        <v>69</v>
      </c>
      <c r="B70">
        <v>5</v>
      </c>
      <c r="C70" t="s">
        <v>1013</v>
      </c>
    </row>
    <row r="71" spans="1:3" x14ac:dyDescent="0.25">
      <c r="A71">
        <v>70</v>
      </c>
      <c r="B71">
        <v>4</v>
      </c>
      <c r="C71" t="s">
        <v>1015</v>
      </c>
    </row>
    <row r="72" spans="1:3" x14ac:dyDescent="0.25">
      <c r="A72">
        <v>71</v>
      </c>
      <c r="B72">
        <v>2</v>
      </c>
      <c r="C72" t="s">
        <v>1015</v>
      </c>
    </row>
    <row r="73" spans="1:3" x14ac:dyDescent="0.25">
      <c r="A73">
        <v>72</v>
      </c>
      <c r="B73">
        <v>3</v>
      </c>
      <c r="C73" t="s">
        <v>1012</v>
      </c>
    </row>
    <row r="74" spans="1:3" x14ac:dyDescent="0.25">
      <c r="A74">
        <v>73</v>
      </c>
      <c r="B74">
        <v>3</v>
      </c>
      <c r="C74" t="s">
        <v>1019</v>
      </c>
    </row>
    <row r="75" spans="1:3" x14ac:dyDescent="0.25">
      <c r="A75">
        <v>74</v>
      </c>
      <c r="B75">
        <v>2</v>
      </c>
      <c r="C75" t="s">
        <v>1015</v>
      </c>
    </row>
    <row r="76" spans="1:3" x14ac:dyDescent="0.25">
      <c r="A76">
        <v>75</v>
      </c>
      <c r="B76">
        <v>2</v>
      </c>
      <c r="C76" t="s">
        <v>1015</v>
      </c>
    </row>
    <row r="77" spans="1:3" x14ac:dyDescent="0.25">
      <c r="A77">
        <v>76</v>
      </c>
      <c r="B77">
        <v>2</v>
      </c>
      <c r="C77" t="s">
        <v>1015</v>
      </c>
    </row>
    <row r="78" spans="1:3" x14ac:dyDescent="0.25">
      <c r="A78">
        <v>77</v>
      </c>
      <c r="B78">
        <v>2</v>
      </c>
      <c r="C78" t="s">
        <v>1019</v>
      </c>
    </row>
    <row r="79" spans="1:3" x14ac:dyDescent="0.25">
      <c r="A79">
        <v>78</v>
      </c>
      <c r="B79">
        <v>4</v>
      </c>
      <c r="C79" t="s">
        <v>1016</v>
      </c>
    </row>
    <row r="80" spans="1:3" x14ac:dyDescent="0.25">
      <c r="A80">
        <v>79</v>
      </c>
      <c r="B80">
        <v>4</v>
      </c>
      <c r="C80" t="s">
        <v>1017</v>
      </c>
    </row>
    <row r="81" spans="1:3" x14ac:dyDescent="0.25">
      <c r="A81">
        <v>80</v>
      </c>
      <c r="B81">
        <v>5</v>
      </c>
      <c r="C81" t="s">
        <v>1015</v>
      </c>
    </row>
    <row r="82" spans="1:3" x14ac:dyDescent="0.25">
      <c r="A82">
        <v>81</v>
      </c>
      <c r="B82">
        <v>5</v>
      </c>
      <c r="C82" t="s">
        <v>1018</v>
      </c>
    </row>
    <row r="83" spans="1:3" x14ac:dyDescent="0.25">
      <c r="A83">
        <v>82</v>
      </c>
      <c r="B83">
        <v>4</v>
      </c>
      <c r="C83" t="s">
        <v>1015</v>
      </c>
    </row>
    <row r="84" spans="1:3" x14ac:dyDescent="0.25">
      <c r="A84">
        <v>83</v>
      </c>
      <c r="B84">
        <v>5</v>
      </c>
      <c r="C84" t="s">
        <v>1016</v>
      </c>
    </row>
    <row r="85" spans="1:3" x14ac:dyDescent="0.25">
      <c r="A85">
        <v>84</v>
      </c>
      <c r="B85">
        <v>1</v>
      </c>
      <c r="C85" t="s">
        <v>1014</v>
      </c>
    </row>
    <row r="86" spans="1:3" x14ac:dyDescent="0.25">
      <c r="A86">
        <v>85</v>
      </c>
      <c r="B86">
        <v>4</v>
      </c>
      <c r="C86" t="s">
        <v>1014</v>
      </c>
    </row>
    <row r="87" spans="1:3" x14ac:dyDescent="0.25">
      <c r="A87">
        <v>86</v>
      </c>
      <c r="B87">
        <v>1</v>
      </c>
      <c r="C87" t="s">
        <v>1011</v>
      </c>
    </row>
    <row r="88" spans="1:3" x14ac:dyDescent="0.25">
      <c r="A88">
        <v>87</v>
      </c>
      <c r="B88">
        <v>5</v>
      </c>
      <c r="C88" t="s">
        <v>1019</v>
      </c>
    </row>
    <row r="89" spans="1:3" x14ac:dyDescent="0.25">
      <c r="A89">
        <v>88</v>
      </c>
      <c r="B89">
        <v>4</v>
      </c>
      <c r="C89" t="s">
        <v>1018</v>
      </c>
    </row>
    <row r="90" spans="1:3" x14ac:dyDescent="0.25">
      <c r="A90">
        <v>89</v>
      </c>
      <c r="B90">
        <v>3</v>
      </c>
      <c r="C90" t="s">
        <v>1018</v>
      </c>
    </row>
    <row r="91" spans="1:3" x14ac:dyDescent="0.25">
      <c r="A91">
        <v>90</v>
      </c>
      <c r="B91">
        <v>2</v>
      </c>
      <c r="C91" t="s">
        <v>1019</v>
      </c>
    </row>
    <row r="92" spans="1:3" x14ac:dyDescent="0.25">
      <c r="A92">
        <v>91</v>
      </c>
      <c r="B92">
        <v>2</v>
      </c>
      <c r="C92" t="s">
        <v>1015</v>
      </c>
    </row>
    <row r="93" spans="1:3" x14ac:dyDescent="0.25">
      <c r="A93">
        <v>92</v>
      </c>
      <c r="B93">
        <v>5</v>
      </c>
      <c r="C93" t="s">
        <v>1011</v>
      </c>
    </row>
    <row r="94" spans="1:3" x14ac:dyDescent="0.25">
      <c r="A94">
        <v>93</v>
      </c>
      <c r="B94">
        <v>4</v>
      </c>
      <c r="C94" t="s">
        <v>1013</v>
      </c>
    </row>
    <row r="95" spans="1:3" x14ac:dyDescent="0.25">
      <c r="A95">
        <v>94</v>
      </c>
      <c r="B95">
        <v>5</v>
      </c>
      <c r="C95" t="s">
        <v>1015</v>
      </c>
    </row>
    <row r="96" spans="1:3" x14ac:dyDescent="0.25">
      <c r="A96">
        <v>95</v>
      </c>
      <c r="B96">
        <v>5</v>
      </c>
      <c r="C96" t="s">
        <v>1011</v>
      </c>
    </row>
    <row r="97" spans="1:3" x14ac:dyDescent="0.25">
      <c r="A97">
        <v>96</v>
      </c>
      <c r="B97">
        <v>2</v>
      </c>
      <c r="C97" t="s">
        <v>1014</v>
      </c>
    </row>
    <row r="98" spans="1:3" x14ac:dyDescent="0.25">
      <c r="A98">
        <v>97</v>
      </c>
      <c r="B98">
        <v>4</v>
      </c>
      <c r="C98" t="s">
        <v>1018</v>
      </c>
    </row>
    <row r="99" spans="1:3" x14ac:dyDescent="0.25">
      <c r="A99">
        <v>98</v>
      </c>
      <c r="B99">
        <v>5</v>
      </c>
      <c r="C99" t="s">
        <v>1012</v>
      </c>
    </row>
    <row r="100" spans="1:3" x14ac:dyDescent="0.25">
      <c r="A100">
        <v>99</v>
      </c>
      <c r="B100">
        <v>2</v>
      </c>
      <c r="C100" t="s">
        <v>1017</v>
      </c>
    </row>
    <row r="101" spans="1:3" x14ac:dyDescent="0.25">
      <c r="A101">
        <v>100</v>
      </c>
      <c r="B101">
        <v>5</v>
      </c>
      <c r="C101" t="s">
        <v>1017</v>
      </c>
    </row>
    <row r="102" spans="1:3" x14ac:dyDescent="0.25">
      <c r="A102">
        <v>101</v>
      </c>
      <c r="B102">
        <v>3</v>
      </c>
      <c r="C102" t="s">
        <v>1012</v>
      </c>
    </row>
    <row r="103" spans="1:3" x14ac:dyDescent="0.25">
      <c r="A103">
        <v>102</v>
      </c>
      <c r="B103">
        <v>5</v>
      </c>
      <c r="C103" t="s">
        <v>1011</v>
      </c>
    </row>
    <row r="104" spans="1:3" x14ac:dyDescent="0.25">
      <c r="A104">
        <v>103</v>
      </c>
      <c r="B104">
        <v>4</v>
      </c>
      <c r="C104" t="s">
        <v>1014</v>
      </c>
    </row>
    <row r="105" spans="1:3" x14ac:dyDescent="0.25">
      <c r="A105">
        <v>104</v>
      </c>
      <c r="B105">
        <v>5</v>
      </c>
      <c r="C105" t="s">
        <v>1017</v>
      </c>
    </row>
    <row r="106" spans="1:3" x14ac:dyDescent="0.25">
      <c r="A106">
        <v>105</v>
      </c>
      <c r="B106">
        <v>4</v>
      </c>
      <c r="C106" t="s">
        <v>1019</v>
      </c>
    </row>
    <row r="107" spans="1:3" x14ac:dyDescent="0.25">
      <c r="A107">
        <v>106</v>
      </c>
      <c r="B107">
        <v>3</v>
      </c>
      <c r="C107" t="s">
        <v>1019</v>
      </c>
    </row>
    <row r="108" spans="1:3" x14ac:dyDescent="0.25">
      <c r="A108">
        <v>107</v>
      </c>
      <c r="B108">
        <v>2</v>
      </c>
      <c r="C108" t="s">
        <v>1019</v>
      </c>
    </row>
    <row r="109" spans="1:3" x14ac:dyDescent="0.25">
      <c r="A109">
        <v>108</v>
      </c>
      <c r="B109">
        <v>5</v>
      </c>
      <c r="C109" t="s">
        <v>1018</v>
      </c>
    </row>
    <row r="110" spans="1:3" x14ac:dyDescent="0.25">
      <c r="A110">
        <v>109</v>
      </c>
      <c r="B110">
        <v>5</v>
      </c>
      <c r="C110" t="s">
        <v>1012</v>
      </c>
    </row>
    <row r="111" spans="1:3" x14ac:dyDescent="0.25">
      <c r="A111">
        <v>110</v>
      </c>
      <c r="B111">
        <v>5</v>
      </c>
      <c r="C111" t="s">
        <v>1012</v>
      </c>
    </row>
    <row r="112" spans="1:3" x14ac:dyDescent="0.25">
      <c r="A112">
        <v>111</v>
      </c>
      <c r="B112">
        <v>1</v>
      </c>
      <c r="C112" t="s">
        <v>1015</v>
      </c>
    </row>
    <row r="113" spans="1:3" x14ac:dyDescent="0.25">
      <c r="A113">
        <v>112</v>
      </c>
      <c r="B113">
        <v>5</v>
      </c>
      <c r="C113" t="s">
        <v>1017</v>
      </c>
    </row>
    <row r="114" spans="1:3" x14ac:dyDescent="0.25">
      <c r="A114">
        <v>113</v>
      </c>
      <c r="B114">
        <v>4</v>
      </c>
      <c r="C114" t="s">
        <v>1017</v>
      </c>
    </row>
    <row r="115" spans="1:3" x14ac:dyDescent="0.25">
      <c r="A115">
        <v>114</v>
      </c>
      <c r="B115">
        <v>5</v>
      </c>
      <c r="C115" t="s">
        <v>1013</v>
      </c>
    </row>
    <row r="116" spans="1:3" x14ac:dyDescent="0.25">
      <c r="A116">
        <v>115</v>
      </c>
      <c r="B116">
        <v>4</v>
      </c>
      <c r="C116" t="s">
        <v>1014</v>
      </c>
    </row>
    <row r="117" spans="1:3" x14ac:dyDescent="0.25">
      <c r="A117">
        <v>116</v>
      </c>
      <c r="B117">
        <v>1</v>
      </c>
      <c r="C117" t="s">
        <v>1012</v>
      </c>
    </row>
    <row r="118" spans="1:3" x14ac:dyDescent="0.25">
      <c r="A118">
        <v>117</v>
      </c>
      <c r="B118">
        <v>5</v>
      </c>
      <c r="C118" t="s">
        <v>1015</v>
      </c>
    </row>
    <row r="119" spans="1:3" x14ac:dyDescent="0.25">
      <c r="A119">
        <v>118</v>
      </c>
      <c r="B119">
        <v>5</v>
      </c>
      <c r="C119" t="s">
        <v>1017</v>
      </c>
    </row>
    <row r="120" spans="1:3" x14ac:dyDescent="0.25">
      <c r="A120">
        <v>119</v>
      </c>
      <c r="B120">
        <v>3</v>
      </c>
      <c r="C120" t="s">
        <v>1018</v>
      </c>
    </row>
    <row r="121" spans="1:3" x14ac:dyDescent="0.25">
      <c r="A121">
        <v>120</v>
      </c>
      <c r="B121">
        <v>3</v>
      </c>
      <c r="C121" t="s">
        <v>1016</v>
      </c>
    </row>
    <row r="122" spans="1:3" x14ac:dyDescent="0.25">
      <c r="A122">
        <v>121</v>
      </c>
      <c r="B122">
        <v>5</v>
      </c>
      <c r="C122" t="s">
        <v>1016</v>
      </c>
    </row>
    <row r="123" spans="1:3" x14ac:dyDescent="0.25">
      <c r="A123">
        <v>122</v>
      </c>
      <c r="B123">
        <v>4</v>
      </c>
      <c r="C123" t="s">
        <v>1017</v>
      </c>
    </row>
    <row r="124" spans="1:3" x14ac:dyDescent="0.25">
      <c r="A124">
        <v>123</v>
      </c>
      <c r="B124">
        <v>3</v>
      </c>
      <c r="C124" t="s">
        <v>1012</v>
      </c>
    </row>
    <row r="125" spans="1:3" x14ac:dyDescent="0.25">
      <c r="A125">
        <v>124</v>
      </c>
      <c r="B125">
        <v>4</v>
      </c>
      <c r="C125" t="s">
        <v>1011</v>
      </c>
    </row>
    <row r="126" spans="1:3" x14ac:dyDescent="0.25">
      <c r="A126">
        <v>125</v>
      </c>
      <c r="B126">
        <v>5</v>
      </c>
      <c r="C126" t="s">
        <v>1013</v>
      </c>
    </row>
    <row r="127" spans="1:3" x14ac:dyDescent="0.25">
      <c r="A127">
        <v>126</v>
      </c>
      <c r="B127">
        <v>5</v>
      </c>
      <c r="C127" t="s">
        <v>1012</v>
      </c>
    </row>
    <row r="128" spans="1:3" x14ac:dyDescent="0.25">
      <c r="A128">
        <v>127</v>
      </c>
      <c r="B128">
        <v>4</v>
      </c>
      <c r="C128" t="s">
        <v>1016</v>
      </c>
    </row>
    <row r="129" spans="1:3" x14ac:dyDescent="0.25">
      <c r="A129">
        <v>128</v>
      </c>
      <c r="B129">
        <v>4</v>
      </c>
      <c r="C129" t="s">
        <v>1011</v>
      </c>
    </row>
    <row r="130" spans="1:3" x14ac:dyDescent="0.25">
      <c r="A130">
        <v>129</v>
      </c>
      <c r="B130">
        <v>5</v>
      </c>
      <c r="C130" t="s">
        <v>1011</v>
      </c>
    </row>
    <row r="131" spans="1:3" x14ac:dyDescent="0.25">
      <c r="A131">
        <v>130</v>
      </c>
      <c r="B131">
        <v>4</v>
      </c>
      <c r="C131" t="s">
        <v>1016</v>
      </c>
    </row>
    <row r="132" spans="1:3" x14ac:dyDescent="0.25">
      <c r="A132">
        <v>131</v>
      </c>
      <c r="B132">
        <v>5</v>
      </c>
      <c r="C132" t="s">
        <v>1014</v>
      </c>
    </row>
    <row r="133" spans="1:3" x14ac:dyDescent="0.25">
      <c r="A133">
        <v>132</v>
      </c>
      <c r="B133">
        <v>3</v>
      </c>
      <c r="C133" t="s">
        <v>1017</v>
      </c>
    </row>
    <row r="134" spans="1:3" x14ac:dyDescent="0.25">
      <c r="A134">
        <v>133</v>
      </c>
      <c r="B134">
        <v>5</v>
      </c>
      <c r="C134" t="s">
        <v>1013</v>
      </c>
    </row>
    <row r="135" spans="1:3" x14ac:dyDescent="0.25">
      <c r="A135">
        <v>134</v>
      </c>
      <c r="B135">
        <v>4</v>
      </c>
      <c r="C135" t="s">
        <v>1018</v>
      </c>
    </row>
    <row r="136" spans="1:3" x14ac:dyDescent="0.25">
      <c r="A136">
        <v>135</v>
      </c>
      <c r="B136">
        <v>4</v>
      </c>
      <c r="C136" t="s">
        <v>1016</v>
      </c>
    </row>
    <row r="137" spans="1:3" x14ac:dyDescent="0.25">
      <c r="A137">
        <v>136</v>
      </c>
      <c r="B137">
        <v>4</v>
      </c>
      <c r="C137" t="s">
        <v>1012</v>
      </c>
    </row>
    <row r="138" spans="1:3" x14ac:dyDescent="0.25">
      <c r="A138">
        <v>137</v>
      </c>
      <c r="B138">
        <v>5</v>
      </c>
      <c r="C138" t="s">
        <v>1014</v>
      </c>
    </row>
    <row r="139" spans="1:3" x14ac:dyDescent="0.25">
      <c r="A139">
        <v>138</v>
      </c>
      <c r="B139">
        <v>4</v>
      </c>
      <c r="C139" t="s">
        <v>1013</v>
      </c>
    </row>
    <row r="140" spans="1:3" x14ac:dyDescent="0.25">
      <c r="A140">
        <v>139</v>
      </c>
      <c r="B140">
        <v>3</v>
      </c>
      <c r="C140" t="s">
        <v>1016</v>
      </c>
    </row>
    <row r="141" spans="1:3" x14ac:dyDescent="0.25">
      <c r="A141">
        <v>140</v>
      </c>
      <c r="B141">
        <v>5</v>
      </c>
      <c r="C141" t="s">
        <v>1017</v>
      </c>
    </row>
    <row r="142" spans="1:3" x14ac:dyDescent="0.25">
      <c r="A142">
        <v>141</v>
      </c>
      <c r="B142">
        <v>4</v>
      </c>
      <c r="C142" t="s">
        <v>1018</v>
      </c>
    </row>
    <row r="143" spans="1:3" x14ac:dyDescent="0.25">
      <c r="A143">
        <v>142</v>
      </c>
      <c r="B143">
        <v>5</v>
      </c>
      <c r="C143" t="s">
        <v>1019</v>
      </c>
    </row>
    <row r="144" spans="1:3" x14ac:dyDescent="0.25">
      <c r="A144">
        <v>143</v>
      </c>
      <c r="B144">
        <v>4</v>
      </c>
      <c r="C144" t="s">
        <v>1019</v>
      </c>
    </row>
    <row r="145" spans="1:3" x14ac:dyDescent="0.25">
      <c r="A145">
        <v>144</v>
      </c>
      <c r="B145">
        <v>5</v>
      </c>
      <c r="C145" t="s">
        <v>1011</v>
      </c>
    </row>
    <row r="146" spans="1:3" x14ac:dyDescent="0.25">
      <c r="A146">
        <v>145</v>
      </c>
      <c r="B146">
        <v>5</v>
      </c>
      <c r="C146" t="s">
        <v>1013</v>
      </c>
    </row>
    <row r="147" spans="1:3" x14ac:dyDescent="0.25">
      <c r="A147">
        <v>146</v>
      </c>
      <c r="B147">
        <v>2</v>
      </c>
      <c r="C147" t="s">
        <v>1012</v>
      </c>
    </row>
    <row r="148" spans="1:3" x14ac:dyDescent="0.25">
      <c r="A148">
        <v>147</v>
      </c>
      <c r="B148">
        <v>4</v>
      </c>
      <c r="C148" t="s">
        <v>1018</v>
      </c>
    </row>
    <row r="149" spans="1:3" x14ac:dyDescent="0.25">
      <c r="A149">
        <v>148</v>
      </c>
      <c r="B149">
        <v>4</v>
      </c>
      <c r="C149" t="s">
        <v>1019</v>
      </c>
    </row>
    <row r="150" spans="1:3" x14ac:dyDescent="0.25">
      <c r="A150">
        <v>149</v>
      </c>
      <c r="B150">
        <v>1</v>
      </c>
      <c r="C150" t="s">
        <v>1016</v>
      </c>
    </row>
    <row r="151" spans="1:3" x14ac:dyDescent="0.25">
      <c r="A151">
        <v>150</v>
      </c>
      <c r="B151">
        <v>4</v>
      </c>
      <c r="C151" t="s">
        <v>1016</v>
      </c>
    </row>
    <row r="152" spans="1:3" x14ac:dyDescent="0.25">
      <c r="A152">
        <v>151</v>
      </c>
      <c r="B152">
        <v>1</v>
      </c>
      <c r="C152" t="s">
        <v>1016</v>
      </c>
    </row>
    <row r="153" spans="1:3" x14ac:dyDescent="0.25">
      <c r="A153">
        <v>152</v>
      </c>
      <c r="B153">
        <v>2</v>
      </c>
      <c r="C153" t="s">
        <v>1012</v>
      </c>
    </row>
    <row r="154" spans="1:3" x14ac:dyDescent="0.25">
      <c r="A154">
        <v>153</v>
      </c>
      <c r="B154">
        <v>3</v>
      </c>
      <c r="C154" t="s">
        <v>1015</v>
      </c>
    </row>
    <row r="155" spans="1:3" x14ac:dyDescent="0.25">
      <c r="A155">
        <v>154</v>
      </c>
      <c r="B155">
        <v>5</v>
      </c>
      <c r="C155" t="s">
        <v>1013</v>
      </c>
    </row>
    <row r="156" spans="1:3" x14ac:dyDescent="0.25">
      <c r="A156">
        <v>155</v>
      </c>
      <c r="B156">
        <v>4</v>
      </c>
      <c r="C156" t="s">
        <v>1011</v>
      </c>
    </row>
    <row r="157" spans="1:3" x14ac:dyDescent="0.25">
      <c r="A157">
        <v>156</v>
      </c>
      <c r="B157">
        <v>5</v>
      </c>
      <c r="C157" t="s">
        <v>1017</v>
      </c>
    </row>
    <row r="158" spans="1:3" x14ac:dyDescent="0.25">
      <c r="A158">
        <v>157</v>
      </c>
      <c r="B158">
        <v>3</v>
      </c>
      <c r="C158" t="s">
        <v>1014</v>
      </c>
    </row>
    <row r="159" spans="1:3" x14ac:dyDescent="0.25">
      <c r="A159">
        <v>158</v>
      </c>
      <c r="B159">
        <v>5</v>
      </c>
      <c r="C159" t="s">
        <v>1011</v>
      </c>
    </row>
    <row r="160" spans="1:3" x14ac:dyDescent="0.25">
      <c r="A160">
        <v>159</v>
      </c>
      <c r="B160">
        <v>1</v>
      </c>
      <c r="C160" t="s">
        <v>1019</v>
      </c>
    </row>
    <row r="161" spans="1:3" x14ac:dyDescent="0.25">
      <c r="A161">
        <v>160</v>
      </c>
      <c r="B161">
        <v>5</v>
      </c>
      <c r="C161" t="s">
        <v>1012</v>
      </c>
    </row>
    <row r="162" spans="1:3" x14ac:dyDescent="0.25">
      <c r="A162">
        <v>161</v>
      </c>
      <c r="B162">
        <v>3</v>
      </c>
      <c r="C162" t="s">
        <v>1017</v>
      </c>
    </row>
    <row r="163" spans="1:3" x14ac:dyDescent="0.25">
      <c r="A163">
        <v>162</v>
      </c>
      <c r="B163">
        <v>3</v>
      </c>
      <c r="C163" t="s">
        <v>1012</v>
      </c>
    </row>
    <row r="164" spans="1:3" x14ac:dyDescent="0.25">
      <c r="A164">
        <v>163</v>
      </c>
      <c r="B164">
        <v>3</v>
      </c>
      <c r="C164" t="s">
        <v>1013</v>
      </c>
    </row>
    <row r="165" spans="1:3" x14ac:dyDescent="0.25">
      <c r="A165">
        <v>164</v>
      </c>
      <c r="B165">
        <v>4</v>
      </c>
      <c r="C165" t="s">
        <v>1017</v>
      </c>
    </row>
    <row r="166" spans="1:3" x14ac:dyDescent="0.25">
      <c r="A166">
        <v>165</v>
      </c>
      <c r="B166">
        <v>5</v>
      </c>
      <c r="C166" t="s">
        <v>1012</v>
      </c>
    </row>
    <row r="167" spans="1:3" x14ac:dyDescent="0.25">
      <c r="A167">
        <v>166</v>
      </c>
      <c r="B167">
        <v>5</v>
      </c>
      <c r="C167" t="s">
        <v>1015</v>
      </c>
    </row>
    <row r="168" spans="1:3" x14ac:dyDescent="0.25">
      <c r="A168">
        <v>167</v>
      </c>
      <c r="B168">
        <v>2</v>
      </c>
      <c r="C168" t="s">
        <v>1018</v>
      </c>
    </row>
    <row r="169" spans="1:3" x14ac:dyDescent="0.25">
      <c r="A169">
        <v>168</v>
      </c>
      <c r="B169">
        <v>4</v>
      </c>
      <c r="C169" t="s">
        <v>1018</v>
      </c>
    </row>
    <row r="170" spans="1:3" x14ac:dyDescent="0.25">
      <c r="A170">
        <v>169</v>
      </c>
      <c r="B170">
        <v>4</v>
      </c>
      <c r="C170" t="s">
        <v>1012</v>
      </c>
    </row>
    <row r="171" spans="1:3" x14ac:dyDescent="0.25">
      <c r="A171">
        <v>170</v>
      </c>
      <c r="B171">
        <v>3</v>
      </c>
      <c r="C171" t="s">
        <v>1014</v>
      </c>
    </row>
    <row r="172" spans="1:3" x14ac:dyDescent="0.25">
      <c r="A172">
        <v>171</v>
      </c>
      <c r="B172">
        <v>3</v>
      </c>
      <c r="C172" t="s">
        <v>1014</v>
      </c>
    </row>
    <row r="173" spans="1:3" x14ac:dyDescent="0.25">
      <c r="A173">
        <v>172</v>
      </c>
      <c r="B173">
        <v>5</v>
      </c>
      <c r="C173" t="s">
        <v>1019</v>
      </c>
    </row>
    <row r="174" spans="1:3" x14ac:dyDescent="0.25">
      <c r="A174">
        <v>173</v>
      </c>
      <c r="B174">
        <v>2</v>
      </c>
      <c r="C174" t="s">
        <v>1014</v>
      </c>
    </row>
    <row r="175" spans="1:3" x14ac:dyDescent="0.25">
      <c r="A175">
        <v>174</v>
      </c>
      <c r="B175">
        <v>4</v>
      </c>
      <c r="C175" t="s">
        <v>1012</v>
      </c>
    </row>
    <row r="176" spans="1:3" x14ac:dyDescent="0.25">
      <c r="A176">
        <v>175</v>
      </c>
      <c r="B176">
        <v>2</v>
      </c>
      <c r="C176" t="s">
        <v>1016</v>
      </c>
    </row>
    <row r="177" spans="1:3" x14ac:dyDescent="0.25">
      <c r="A177">
        <v>176</v>
      </c>
      <c r="B177">
        <v>5</v>
      </c>
      <c r="C177" t="s">
        <v>1018</v>
      </c>
    </row>
    <row r="178" spans="1:3" x14ac:dyDescent="0.25">
      <c r="A178">
        <v>177</v>
      </c>
      <c r="B178">
        <v>5</v>
      </c>
      <c r="C178" t="s">
        <v>1013</v>
      </c>
    </row>
    <row r="179" spans="1:3" x14ac:dyDescent="0.25">
      <c r="A179">
        <v>178</v>
      </c>
      <c r="B179">
        <v>5</v>
      </c>
      <c r="C179" t="s">
        <v>1019</v>
      </c>
    </row>
    <row r="180" spans="1:3" x14ac:dyDescent="0.25">
      <c r="A180">
        <v>179</v>
      </c>
      <c r="B180">
        <v>3</v>
      </c>
      <c r="C180" t="s">
        <v>1013</v>
      </c>
    </row>
    <row r="181" spans="1:3" x14ac:dyDescent="0.25">
      <c r="A181">
        <v>180</v>
      </c>
      <c r="B181">
        <v>4</v>
      </c>
      <c r="C181" t="s">
        <v>1017</v>
      </c>
    </row>
    <row r="182" spans="1:3" x14ac:dyDescent="0.25">
      <c r="A182">
        <v>181</v>
      </c>
      <c r="B182">
        <v>4</v>
      </c>
      <c r="C182" t="s">
        <v>1018</v>
      </c>
    </row>
    <row r="183" spans="1:3" x14ac:dyDescent="0.25">
      <c r="A183">
        <v>182</v>
      </c>
      <c r="B183">
        <v>5</v>
      </c>
      <c r="C183" t="s">
        <v>1012</v>
      </c>
    </row>
    <row r="184" spans="1:3" x14ac:dyDescent="0.25">
      <c r="A184">
        <v>183</v>
      </c>
      <c r="B184">
        <v>4</v>
      </c>
      <c r="C184" t="s">
        <v>1016</v>
      </c>
    </row>
    <row r="185" spans="1:3" x14ac:dyDescent="0.25">
      <c r="A185">
        <v>184</v>
      </c>
      <c r="B185">
        <v>4</v>
      </c>
      <c r="C185" t="s">
        <v>1018</v>
      </c>
    </row>
    <row r="186" spans="1:3" x14ac:dyDescent="0.25">
      <c r="A186">
        <v>185</v>
      </c>
      <c r="B186">
        <v>5</v>
      </c>
      <c r="C186" t="s">
        <v>1011</v>
      </c>
    </row>
    <row r="187" spans="1:3" x14ac:dyDescent="0.25">
      <c r="A187">
        <v>186</v>
      </c>
      <c r="B187">
        <v>3</v>
      </c>
      <c r="C187" t="s">
        <v>1011</v>
      </c>
    </row>
    <row r="188" spans="1:3" x14ac:dyDescent="0.25">
      <c r="A188">
        <v>187</v>
      </c>
      <c r="B188">
        <v>5</v>
      </c>
      <c r="C188" t="s">
        <v>1013</v>
      </c>
    </row>
    <row r="189" spans="1:3" x14ac:dyDescent="0.25">
      <c r="A189">
        <v>188</v>
      </c>
      <c r="B189">
        <v>3</v>
      </c>
      <c r="C189" t="s">
        <v>1012</v>
      </c>
    </row>
    <row r="190" spans="1:3" x14ac:dyDescent="0.25">
      <c r="A190">
        <v>189</v>
      </c>
      <c r="B190">
        <v>1</v>
      </c>
      <c r="C190" t="s">
        <v>1018</v>
      </c>
    </row>
    <row r="191" spans="1:3" x14ac:dyDescent="0.25">
      <c r="A191">
        <v>190</v>
      </c>
      <c r="B191">
        <v>4</v>
      </c>
      <c r="C191" t="s">
        <v>1015</v>
      </c>
    </row>
    <row r="192" spans="1:3" x14ac:dyDescent="0.25">
      <c r="A192">
        <v>191</v>
      </c>
      <c r="B192">
        <v>5</v>
      </c>
      <c r="C192" t="s">
        <v>1014</v>
      </c>
    </row>
    <row r="193" spans="1:3" x14ac:dyDescent="0.25">
      <c r="A193">
        <v>192</v>
      </c>
      <c r="B193">
        <v>4</v>
      </c>
      <c r="C193" t="s">
        <v>1012</v>
      </c>
    </row>
    <row r="194" spans="1:3" x14ac:dyDescent="0.25">
      <c r="A194">
        <v>193</v>
      </c>
      <c r="B194">
        <v>4</v>
      </c>
      <c r="C194" t="s">
        <v>1011</v>
      </c>
    </row>
    <row r="195" spans="1:3" x14ac:dyDescent="0.25">
      <c r="A195">
        <v>194</v>
      </c>
      <c r="B195">
        <v>4</v>
      </c>
      <c r="C195" t="s">
        <v>1016</v>
      </c>
    </row>
    <row r="196" spans="1:3" x14ac:dyDescent="0.25">
      <c r="A196">
        <v>195</v>
      </c>
      <c r="B196">
        <v>4</v>
      </c>
      <c r="C196" t="s">
        <v>1018</v>
      </c>
    </row>
    <row r="197" spans="1:3" x14ac:dyDescent="0.25">
      <c r="A197">
        <v>196</v>
      </c>
      <c r="B197">
        <v>4</v>
      </c>
      <c r="C197" t="s">
        <v>1014</v>
      </c>
    </row>
    <row r="198" spans="1:3" x14ac:dyDescent="0.25">
      <c r="A198">
        <v>197</v>
      </c>
      <c r="B198">
        <v>5</v>
      </c>
      <c r="C198" t="s">
        <v>1013</v>
      </c>
    </row>
    <row r="199" spans="1:3" x14ac:dyDescent="0.25">
      <c r="A199">
        <v>198</v>
      </c>
      <c r="B199">
        <v>4</v>
      </c>
      <c r="C199" t="s">
        <v>1018</v>
      </c>
    </row>
    <row r="200" spans="1:3" x14ac:dyDescent="0.25">
      <c r="A200">
        <v>199</v>
      </c>
      <c r="B200">
        <v>4</v>
      </c>
      <c r="C200" t="s">
        <v>1018</v>
      </c>
    </row>
    <row r="201" spans="1:3" x14ac:dyDescent="0.25">
      <c r="A201">
        <v>200</v>
      </c>
      <c r="B201">
        <v>3</v>
      </c>
      <c r="C201" t="s">
        <v>1016</v>
      </c>
    </row>
    <row r="202" spans="1:3" x14ac:dyDescent="0.25">
      <c r="A202">
        <v>201</v>
      </c>
      <c r="B202">
        <v>4</v>
      </c>
      <c r="C202" t="s">
        <v>1014</v>
      </c>
    </row>
    <row r="203" spans="1:3" x14ac:dyDescent="0.25">
      <c r="A203">
        <v>202</v>
      </c>
      <c r="B203">
        <v>4</v>
      </c>
      <c r="C203" t="s">
        <v>1015</v>
      </c>
    </row>
    <row r="204" spans="1:3" x14ac:dyDescent="0.25">
      <c r="A204">
        <v>203</v>
      </c>
      <c r="B204">
        <v>4</v>
      </c>
      <c r="C204" t="s">
        <v>1019</v>
      </c>
    </row>
    <row r="205" spans="1:3" x14ac:dyDescent="0.25">
      <c r="A205">
        <v>204</v>
      </c>
      <c r="B205">
        <v>1</v>
      </c>
      <c r="C205" t="s">
        <v>1011</v>
      </c>
    </row>
    <row r="206" spans="1:3" x14ac:dyDescent="0.25">
      <c r="A206">
        <v>205</v>
      </c>
      <c r="B206">
        <v>1</v>
      </c>
      <c r="C206" t="s">
        <v>1011</v>
      </c>
    </row>
    <row r="207" spans="1:3" x14ac:dyDescent="0.25">
      <c r="A207">
        <v>206</v>
      </c>
      <c r="B207">
        <v>3</v>
      </c>
      <c r="C207" t="s">
        <v>1011</v>
      </c>
    </row>
    <row r="208" spans="1:3" x14ac:dyDescent="0.25">
      <c r="A208">
        <v>207</v>
      </c>
      <c r="B208">
        <v>4</v>
      </c>
      <c r="C208" t="s">
        <v>1013</v>
      </c>
    </row>
    <row r="209" spans="1:3" x14ac:dyDescent="0.25">
      <c r="A209">
        <v>208</v>
      </c>
      <c r="B209">
        <v>5</v>
      </c>
      <c r="C209" t="s">
        <v>1018</v>
      </c>
    </row>
    <row r="210" spans="1:3" x14ac:dyDescent="0.25">
      <c r="A210">
        <v>209</v>
      </c>
      <c r="B210">
        <v>5</v>
      </c>
      <c r="C210" t="s">
        <v>1015</v>
      </c>
    </row>
    <row r="211" spans="1:3" x14ac:dyDescent="0.25">
      <c r="A211">
        <v>210</v>
      </c>
      <c r="B211">
        <v>5</v>
      </c>
      <c r="C211" t="s">
        <v>1011</v>
      </c>
    </row>
    <row r="212" spans="1:3" x14ac:dyDescent="0.25">
      <c r="A212">
        <v>211</v>
      </c>
      <c r="B212">
        <v>4</v>
      </c>
      <c r="C212" t="s">
        <v>1017</v>
      </c>
    </row>
    <row r="213" spans="1:3" x14ac:dyDescent="0.25">
      <c r="A213">
        <v>212</v>
      </c>
      <c r="B213">
        <v>5</v>
      </c>
      <c r="C213" t="s">
        <v>1014</v>
      </c>
    </row>
    <row r="214" spans="1:3" x14ac:dyDescent="0.25">
      <c r="A214">
        <v>213</v>
      </c>
      <c r="B214">
        <v>4</v>
      </c>
      <c r="C214" t="s">
        <v>1018</v>
      </c>
    </row>
    <row r="215" spans="1:3" x14ac:dyDescent="0.25">
      <c r="A215">
        <v>214</v>
      </c>
      <c r="B215">
        <v>2</v>
      </c>
      <c r="C215" t="s">
        <v>1013</v>
      </c>
    </row>
    <row r="216" spans="1:3" x14ac:dyDescent="0.25">
      <c r="A216">
        <v>215</v>
      </c>
      <c r="B216">
        <v>5</v>
      </c>
      <c r="C216" t="s">
        <v>1017</v>
      </c>
    </row>
    <row r="217" spans="1:3" x14ac:dyDescent="0.25">
      <c r="A217">
        <v>216</v>
      </c>
      <c r="B217">
        <v>5</v>
      </c>
      <c r="C217" t="s">
        <v>1016</v>
      </c>
    </row>
    <row r="218" spans="1:3" x14ac:dyDescent="0.25">
      <c r="A218">
        <v>217</v>
      </c>
      <c r="B218">
        <v>5</v>
      </c>
      <c r="C218" t="s">
        <v>1013</v>
      </c>
    </row>
    <row r="219" spans="1:3" x14ac:dyDescent="0.25">
      <c r="A219">
        <v>218</v>
      </c>
      <c r="B219">
        <v>5</v>
      </c>
      <c r="C219" t="s">
        <v>1016</v>
      </c>
    </row>
    <row r="220" spans="1:3" x14ac:dyDescent="0.25">
      <c r="A220">
        <v>219</v>
      </c>
      <c r="B220">
        <v>5</v>
      </c>
      <c r="C220" t="s">
        <v>1017</v>
      </c>
    </row>
    <row r="221" spans="1:3" x14ac:dyDescent="0.25">
      <c r="A221">
        <v>220</v>
      </c>
      <c r="B221">
        <v>4</v>
      </c>
      <c r="C221" t="s">
        <v>1014</v>
      </c>
    </row>
    <row r="222" spans="1:3" x14ac:dyDescent="0.25">
      <c r="A222">
        <v>221</v>
      </c>
      <c r="B222">
        <v>4</v>
      </c>
      <c r="C222" t="s">
        <v>1015</v>
      </c>
    </row>
    <row r="223" spans="1:3" x14ac:dyDescent="0.25">
      <c r="A223">
        <v>222</v>
      </c>
      <c r="B223">
        <v>4</v>
      </c>
      <c r="C223" t="s">
        <v>1016</v>
      </c>
    </row>
    <row r="224" spans="1:3" x14ac:dyDescent="0.25">
      <c r="A224">
        <v>223</v>
      </c>
      <c r="B224">
        <v>3</v>
      </c>
      <c r="C224" t="s">
        <v>1018</v>
      </c>
    </row>
    <row r="225" spans="1:3" x14ac:dyDescent="0.25">
      <c r="A225">
        <v>224</v>
      </c>
      <c r="B225">
        <v>4</v>
      </c>
      <c r="C225" t="s">
        <v>1017</v>
      </c>
    </row>
    <row r="226" spans="1:3" x14ac:dyDescent="0.25">
      <c r="A226">
        <v>225</v>
      </c>
      <c r="B226">
        <v>3</v>
      </c>
      <c r="C226" t="s">
        <v>1013</v>
      </c>
    </row>
    <row r="227" spans="1:3" x14ac:dyDescent="0.25">
      <c r="A227">
        <v>226</v>
      </c>
      <c r="B227">
        <v>2</v>
      </c>
      <c r="C227" t="s">
        <v>1013</v>
      </c>
    </row>
    <row r="228" spans="1:3" x14ac:dyDescent="0.25">
      <c r="A228">
        <v>227</v>
      </c>
      <c r="B228">
        <v>5</v>
      </c>
      <c r="C228" t="s">
        <v>1014</v>
      </c>
    </row>
    <row r="229" spans="1:3" x14ac:dyDescent="0.25">
      <c r="A229">
        <v>228</v>
      </c>
      <c r="B229">
        <v>2</v>
      </c>
      <c r="C229" t="s">
        <v>1019</v>
      </c>
    </row>
    <row r="230" spans="1:3" x14ac:dyDescent="0.25">
      <c r="A230">
        <v>229</v>
      </c>
      <c r="B230">
        <v>3</v>
      </c>
      <c r="C230" t="s">
        <v>1017</v>
      </c>
    </row>
    <row r="231" spans="1:3" x14ac:dyDescent="0.25">
      <c r="A231">
        <v>230</v>
      </c>
      <c r="B231">
        <v>4</v>
      </c>
      <c r="C231" t="s">
        <v>1012</v>
      </c>
    </row>
    <row r="232" spans="1:3" x14ac:dyDescent="0.25">
      <c r="A232">
        <v>231</v>
      </c>
      <c r="B232">
        <v>5</v>
      </c>
      <c r="C232" t="s">
        <v>1019</v>
      </c>
    </row>
    <row r="233" spans="1:3" x14ac:dyDescent="0.25">
      <c r="A233">
        <v>232</v>
      </c>
      <c r="B233">
        <v>4</v>
      </c>
      <c r="C233" t="s">
        <v>1014</v>
      </c>
    </row>
    <row r="234" spans="1:3" x14ac:dyDescent="0.25">
      <c r="A234">
        <v>233</v>
      </c>
      <c r="B234">
        <v>4</v>
      </c>
      <c r="C234" t="s">
        <v>1012</v>
      </c>
    </row>
    <row r="235" spans="1:3" x14ac:dyDescent="0.25">
      <c r="A235">
        <v>234</v>
      </c>
      <c r="B235">
        <v>5</v>
      </c>
      <c r="C235" t="s">
        <v>1019</v>
      </c>
    </row>
    <row r="236" spans="1:3" x14ac:dyDescent="0.25">
      <c r="A236">
        <v>235</v>
      </c>
      <c r="B236">
        <v>5</v>
      </c>
      <c r="C236" t="s">
        <v>1016</v>
      </c>
    </row>
    <row r="237" spans="1:3" x14ac:dyDescent="0.25">
      <c r="A237">
        <v>236</v>
      </c>
      <c r="B237">
        <v>4</v>
      </c>
      <c r="C237" t="s">
        <v>1011</v>
      </c>
    </row>
    <row r="238" spans="1:3" x14ac:dyDescent="0.25">
      <c r="A238">
        <v>237</v>
      </c>
      <c r="B238">
        <v>4</v>
      </c>
      <c r="C238" t="s">
        <v>1014</v>
      </c>
    </row>
    <row r="239" spans="1:3" x14ac:dyDescent="0.25">
      <c r="A239">
        <v>238</v>
      </c>
      <c r="B239">
        <v>5</v>
      </c>
      <c r="C239" t="s">
        <v>1013</v>
      </c>
    </row>
    <row r="240" spans="1:3" x14ac:dyDescent="0.25">
      <c r="A240">
        <v>239</v>
      </c>
      <c r="B240">
        <v>5</v>
      </c>
      <c r="C240" t="s">
        <v>1013</v>
      </c>
    </row>
    <row r="241" spans="1:3" x14ac:dyDescent="0.25">
      <c r="A241">
        <v>240</v>
      </c>
      <c r="B241">
        <v>4</v>
      </c>
      <c r="C241" t="s">
        <v>1019</v>
      </c>
    </row>
    <row r="242" spans="1:3" x14ac:dyDescent="0.25">
      <c r="A242">
        <v>241</v>
      </c>
      <c r="B242">
        <v>3</v>
      </c>
      <c r="C242" t="s">
        <v>1014</v>
      </c>
    </row>
    <row r="243" spans="1:3" x14ac:dyDescent="0.25">
      <c r="A243">
        <v>242</v>
      </c>
      <c r="B243">
        <v>1</v>
      </c>
      <c r="C243" t="s">
        <v>1019</v>
      </c>
    </row>
    <row r="244" spans="1:3" x14ac:dyDescent="0.25">
      <c r="A244">
        <v>243</v>
      </c>
      <c r="B244">
        <v>5</v>
      </c>
      <c r="C244" t="s">
        <v>1012</v>
      </c>
    </row>
    <row r="245" spans="1:3" x14ac:dyDescent="0.25">
      <c r="A245">
        <v>244</v>
      </c>
      <c r="B245">
        <v>2</v>
      </c>
      <c r="C245" t="s">
        <v>1011</v>
      </c>
    </row>
    <row r="246" spans="1:3" x14ac:dyDescent="0.25">
      <c r="A246">
        <v>245</v>
      </c>
      <c r="B246">
        <v>4</v>
      </c>
      <c r="C246" t="s">
        <v>1018</v>
      </c>
    </row>
    <row r="247" spans="1:3" x14ac:dyDescent="0.25">
      <c r="A247">
        <v>246</v>
      </c>
      <c r="B247">
        <v>3</v>
      </c>
      <c r="C247" t="s">
        <v>1013</v>
      </c>
    </row>
    <row r="248" spans="1:3" x14ac:dyDescent="0.25">
      <c r="A248">
        <v>247</v>
      </c>
      <c r="B248">
        <v>4</v>
      </c>
      <c r="C248" t="s">
        <v>1018</v>
      </c>
    </row>
    <row r="249" spans="1:3" x14ac:dyDescent="0.25">
      <c r="A249">
        <v>248</v>
      </c>
      <c r="B249">
        <v>5</v>
      </c>
      <c r="C249" t="s">
        <v>1014</v>
      </c>
    </row>
    <row r="250" spans="1:3" x14ac:dyDescent="0.25">
      <c r="A250">
        <v>249</v>
      </c>
      <c r="B250">
        <v>5</v>
      </c>
      <c r="C250" t="s">
        <v>1016</v>
      </c>
    </row>
    <row r="251" spans="1:3" x14ac:dyDescent="0.25">
      <c r="A251">
        <v>250</v>
      </c>
      <c r="B251">
        <v>4</v>
      </c>
      <c r="C251" t="s">
        <v>1019</v>
      </c>
    </row>
    <row r="252" spans="1:3" x14ac:dyDescent="0.25">
      <c r="A252">
        <v>251</v>
      </c>
      <c r="B252">
        <v>3</v>
      </c>
      <c r="C252" t="s">
        <v>1013</v>
      </c>
    </row>
    <row r="253" spans="1:3" x14ac:dyDescent="0.25">
      <c r="A253">
        <v>252</v>
      </c>
      <c r="B253">
        <v>5</v>
      </c>
      <c r="C253" t="s">
        <v>1017</v>
      </c>
    </row>
    <row r="254" spans="1:3" x14ac:dyDescent="0.25">
      <c r="A254">
        <v>253</v>
      </c>
      <c r="B254">
        <v>5</v>
      </c>
      <c r="C254" t="s">
        <v>1014</v>
      </c>
    </row>
    <row r="255" spans="1:3" x14ac:dyDescent="0.25">
      <c r="A255">
        <v>254</v>
      </c>
      <c r="B255">
        <v>3</v>
      </c>
      <c r="C255" t="s">
        <v>1018</v>
      </c>
    </row>
    <row r="256" spans="1:3" x14ac:dyDescent="0.25">
      <c r="A256">
        <v>255</v>
      </c>
      <c r="B256">
        <v>4</v>
      </c>
      <c r="C256" t="s">
        <v>1012</v>
      </c>
    </row>
    <row r="257" spans="1:3" x14ac:dyDescent="0.25">
      <c r="A257">
        <v>256</v>
      </c>
      <c r="B257">
        <v>4</v>
      </c>
      <c r="C257" t="s">
        <v>1017</v>
      </c>
    </row>
    <row r="258" spans="1:3" x14ac:dyDescent="0.25">
      <c r="A258">
        <v>257</v>
      </c>
      <c r="B258">
        <v>3</v>
      </c>
      <c r="C258" t="s">
        <v>1016</v>
      </c>
    </row>
    <row r="259" spans="1:3" x14ac:dyDescent="0.25">
      <c r="A259">
        <v>258</v>
      </c>
      <c r="B259">
        <v>5</v>
      </c>
      <c r="C259" t="s">
        <v>1012</v>
      </c>
    </row>
    <row r="260" spans="1:3" x14ac:dyDescent="0.25">
      <c r="A260">
        <v>259</v>
      </c>
      <c r="B260">
        <v>5</v>
      </c>
      <c r="C260" t="s">
        <v>1015</v>
      </c>
    </row>
    <row r="261" spans="1:3" x14ac:dyDescent="0.25">
      <c r="A261">
        <v>260</v>
      </c>
      <c r="B261">
        <v>5</v>
      </c>
      <c r="C261" t="s">
        <v>1015</v>
      </c>
    </row>
    <row r="262" spans="1:3" x14ac:dyDescent="0.25">
      <c r="A262">
        <v>261</v>
      </c>
      <c r="B262">
        <v>5</v>
      </c>
      <c r="C262" t="s">
        <v>1013</v>
      </c>
    </row>
    <row r="263" spans="1:3" x14ac:dyDescent="0.25">
      <c r="A263">
        <v>262</v>
      </c>
      <c r="B263">
        <v>3</v>
      </c>
      <c r="C263" t="s">
        <v>1019</v>
      </c>
    </row>
    <row r="264" spans="1:3" x14ac:dyDescent="0.25">
      <c r="A264">
        <v>263</v>
      </c>
      <c r="B264">
        <v>5</v>
      </c>
      <c r="C264" t="s">
        <v>1018</v>
      </c>
    </row>
    <row r="265" spans="1:3" x14ac:dyDescent="0.25">
      <c r="A265">
        <v>264</v>
      </c>
      <c r="B265">
        <v>5</v>
      </c>
      <c r="C265" t="s">
        <v>1017</v>
      </c>
    </row>
    <row r="266" spans="1:3" x14ac:dyDescent="0.25">
      <c r="A266">
        <v>265</v>
      </c>
      <c r="B266">
        <v>5</v>
      </c>
      <c r="C266" t="s">
        <v>1012</v>
      </c>
    </row>
    <row r="267" spans="1:3" x14ac:dyDescent="0.25">
      <c r="A267">
        <v>266</v>
      </c>
      <c r="B267">
        <v>2</v>
      </c>
      <c r="C267" t="s">
        <v>1014</v>
      </c>
    </row>
    <row r="268" spans="1:3" x14ac:dyDescent="0.25">
      <c r="A268">
        <v>267</v>
      </c>
      <c r="B268">
        <v>5</v>
      </c>
      <c r="C268" t="s">
        <v>1015</v>
      </c>
    </row>
    <row r="269" spans="1:3" x14ac:dyDescent="0.25">
      <c r="A269">
        <v>268</v>
      </c>
      <c r="B269">
        <v>3</v>
      </c>
      <c r="C269" t="s">
        <v>1012</v>
      </c>
    </row>
    <row r="270" spans="1:3" x14ac:dyDescent="0.25">
      <c r="A270">
        <v>269</v>
      </c>
      <c r="B270">
        <v>4</v>
      </c>
      <c r="C270" t="s">
        <v>1018</v>
      </c>
    </row>
    <row r="271" spans="1:3" x14ac:dyDescent="0.25">
      <c r="A271">
        <v>270</v>
      </c>
      <c r="B271">
        <v>5</v>
      </c>
      <c r="C271" t="s">
        <v>1018</v>
      </c>
    </row>
    <row r="272" spans="1:3" x14ac:dyDescent="0.25">
      <c r="A272">
        <v>271</v>
      </c>
      <c r="B272">
        <v>5</v>
      </c>
      <c r="C272" t="s">
        <v>1014</v>
      </c>
    </row>
    <row r="273" spans="1:3" x14ac:dyDescent="0.25">
      <c r="A273">
        <v>272</v>
      </c>
      <c r="B273">
        <v>2</v>
      </c>
      <c r="C273" t="s">
        <v>1016</v>
      </c>
    </row>
    <row r="274" spans="1:3" x14ac:dyDescent="0.25">
      <c r="A274">
        <v>273</v>
      </c>
      <c r="B274">
        <v>4</v>
      </c>
      <c r="C274" t="s">
        <v>1017</v>
      </c>
    </row>
    <row r="275" spans="1:3" x14ac:dyDescent="0.25">
      <c r="A275">
        <v>274</v>
      </c>
      <c r="B275">
        <v>4</v>
      </c>
      <c r="C275" t="s">
        <v>1014</v>
      </c>
    </row>
    <row r="276" spans="1:3" x14ac:dyDescent="0.25">
      <c r="A276">
        <v>275</v>
      </c>
      <c r="B276">
        <v>5</v>
      </c>
      <c r="C276" t="s">
        <v>1015</v>
      </c>
    </row>
    <row r="277" spans="1:3" x14ac:dyDescent="0.25">
      <c r="A277">
        <v>276</v>
      </c>
      <c r="B277">
        <v>3</v>
      </c>
      <c r="C277" t="s">
        <v>1018</v>
      </c>
    </row>
    <row r="278" spans="1:3" x14ac:dyDescent="0.25">
      <c r="A278">
        <v>277</v>
      </c>
      <c r="B278">
        <v>2</v>
      </c>
      <c r="C278" t="s">
        <v>1017</v>
      </c>
    </row>
    <row r="279" spans="1:3" x14ac:dyDescent="0.25">
      <c r="A279">
        <v>278</v>
      </c>
      <c r="B279">
        <v>5</v>
      </c>
      <c r="C279" t="s">
        <v>1013</v>
      </c>
    </row>
    <row r="280" spans="1:3" x14ac:dyDescent="0.25">
      <c r="A280">
        <v>279</v>
      </c>
      <c r="B280">
        <v>4</v>
      </c>
      <c r="C280" t="s">
        <v>1011</v>
      </c>
    </row>
    <row r="281" spans="1:3" x14ac:dyDescent="0.25">
      <c r="A281">
        <v>280</v>
      </c>
      <c r="B281">
        <v>5</v>
      </c>
      <c r="C281" t="s">
        <v>1015</v>
      </c>
    </row>
    <row r="282" spans="1:3" x14ac:dyDescent="0.25">
      <c r="A282">
        <v>281</v>
      </c>
      <c r="B282">
        <v>1</v>
      </c>
      <c r="C282" t="s">
        <v>1018</v>
      </c>
    </row>
    <row r="283" spans="1:3" x14ac:dyDescent="0.25">
      <c r="A283">
        <v>282</v>
      </c>
      <c r="B283">
        <v>2</v>
      </c>
      <c r="C283" t="s">
        <v>1014</v>
      </c>
    </row>
    <row r="284" spans="1:3" x14ac:dyDescent="0.25">
      <c r="A284">
        <v>283</v>
      </c>
      <c r="B284">
        <v>3</v>
      </c>
      <c r="C284" t="s">
        <v>1012</v>
      </c>
    </row>
    <row r="285" spans="1:3" x14ac:dyDescent="0.25">
      <c r="A285">
        <v>284</v>
      </c>
      <c r="B285">
        <v>4</v>
      </c>
      <c r="C285" t="s">
        <v>1014</v>
      </c>
    </row>
    <row r="286" spans="1:3" x14ac:dyDescent="0.25">
      <c r="A286">
        <v>285</v>
      </c>
      <c r="B286">
        <v>4</v>
      </c>
      <c r="C286" t="s">
        <v>1018</v>
      </c>
    </row>
    <row r="287" spans="1:3" x14ac:dyDescent="0.25">
      <c r="A287">
        <v>286</v>
      </c>
      <c r="B287">
        <v>4</v>
      </c>
      <c r="C287" t="s">
        <v>1019</v>
      </c>
    </row>
    <row r="288" spans="1:3" x14ac:dyDescent="0.25">
      <c r="A288">
        <v>287</v>
      </c>
      <c r="B288">
        <v>3</v>
      </c>
      <c r="C288" t="s">
        <v>1011</v>
      </c>
    </row>
    <row r="289" spans="1:3" x14ac:dyDescent="0.25">
      <c r="A289">
        <v>288</v>
      </c>
      <c r="B289">
        <v>5</v>
      </c>
      <c r="C289" t="s">
        <v>1012</v>
      </c>
    </row>
    <row r="290" spans="1:3" x14ac:dyDescent="0.25">
      <c r="A290">
        <v>289</v>
      </c>
      <c r="B290">
        <v>4</v>
      </c>
      <c r="C290" t="s">
        <v>1019</v>
      </c>
    </row>
    <row r="291" spans="1:3" x14ac:dyDescent="0.25">
      <c r="A291">
        <v>290</v>
      </c>
      <c r="B291">
        <v>5</v>
      </c>
      <c r="C291" t="s">
        <v>1011</v>
      </c>
    </row>
    <row r="292" spans="1:3" x14ac:dyDescent="0.25">
      <c r="A292">
        <v>291</v>
      </c>
      <c r="B292">
        <v>3</v>
      </c>
      <c r="C292" t="s">
        <v>1015</v>
      </c>
    </row>
    <row r="293" spans="1:3" x14ac:dyDescent="0.25">
      <c r="A293">
        <v>292</v>
      </c>
      <c r="B293">
        <v>4</v>
      </c>
      <c r="C293" t="s">
        <v>1014</v>
      </c>
    </row>
    <row r="294" spans="1:3" x14ac:dyDescent="0.25">
      <c r="A294">
        <v>293</v>
      </c>
      <c r="B294">
        <v>3</v>
      </c>
      <c r="C294" t="s">
        <v>1013</v>
      </c>
    </row>
    <row r="295" spans="1:3" x14ac:dyDescent="0.25">
      <c r="A295">
        <v>294</v>
      </c>
      <c r="B295">
        <v>5</v>
      </c>
      <c r="C295" t="s">
        <v>1013</v>
      </c>
    </row>
    <row r="296" spans="1:3" x14ac:dyDescent="0.25">
      <c r="A296">
        <v>295</v>
      </c>
      <c r="B296">
        <v>4</v>
      </c>
      <c r="C296" t="s">
        <v>1016</v>
      </c>
    </row>
    <row r="297" spans="1:3" x14ac:dyDescent="0.25">
      <c r="A297">
        <v>296</v>
      </c>
      <c r="B297">
        <v>3</v>
      </c>
      <c r="C297" t="s">
        <v>1014</v>
      </c>
    </row>
    <row r="298" spans="1:3" x14ac:dyDescent="0.25">
      <c r="A298">
        <v>297</v>
      </c>
      <c r="B298">
        <v>5</v>
      </c>
      <c r="C298" t="s">
        <v>1012</v>
      </c>
    </row>
    <row r="299" spans="1:3" x14ac:dyDescent="0.25">
      <c r="A299">
        <v>298</v>
      </c>
      <c r="B299">
        <v>4</v>
      </c>
      <c r="C299" t="s">
        <v>1014</v>
      </c>
    </row>
    <row r="300" spans="1:3" x14ac:dyDescent="0.25">
      <c r="A300">
        <v>299</v>
      </c>
      <c r="B300">
        <v>3</v>
      </c>
      <c r="C300" t="s">
        <v>1017</v>
      </c>
    </row>
    <row r="301" spans="1:3" x14ac:dyDescent="0.25">
      <c r="A301">
        <v>300</v>
      </c>
      <c r="B301">
        <v>4</v>
      </c>
      <c r="C301" t="s">
        <v>1017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823DF0D8FE3543993736FBEB7AAE68" ma:contentTypeVersion="17" ma:contentTypeDescription="Create a new document." ma:contentTypeScope="" ma:versionID="0886628c839dae43693dc1dd7014ca63">
  <xsd:schema xmlns:xsd="http://www.w3.org/2001/XMLSchema" xmlns:xs="http://www.w3.org/2001/XMLSchema" xmlns:p="http://schemas.microsoft.com/office/2006/metadata/properties" xmlns:ns3="e107adb9-a271-4f63-8dfc-4fccfd29190f" xmlns:ns4="8d74b3c0-a15d-4834-867e-d2e7b7bb2e9b" targetNamespace="http://schemas.microsoft.com/office/2006/metadata/properties" ma:root="true" ma:fieldsID="05dc4eb2674fcac598dd4d6e5fc4318f" ns3:_="" ns4:_="">
    <xsd:import namespace="e107adb9-a271-4f63-8dfc-4fccfd29190f"/>
    <xsd:import namespace="8d74b3c0-a15d-4834-867e-d2e7b7bb2e9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DateTaken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07adb9-a271-4f63-8dfc-4fccfd2919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74b3c0-a15d-4834-867e-d2e7b7bb2e9b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107adb9-a271-4f63-8dfc-4fccfd29190f" xsi:nil="true"/>
  </documentManagement>
</p:properties>
</file>

<file path=customXml/itemProps1.xml><?xml version="1.0" encoding="utf-8"?>
<ds:datastoreItem xmlns:ds="http://schemas.openxmlformats.org/officeDocument/2006/customXml" ds:itemID="{D77C7988-DA15-44E6-9EC0-E86587D9E7F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EBE3359-24F5-4538-BEAF-62A207BF3F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07adb9-a271-4f63-8dfc-4fccfd29190f"/>
    <ds:schemaRef ds:uri="8d74b3c0-a15d-4834-867e-d2e7b7bb2e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9B46953-D0BC-4FC2-A54E-BEE11079AB15}">
  <ds:schemaRefs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e107adb9-a271-4f63-8dfc-4fccfd29190f"/>
    <ds:schemaRef ds:uri="http://purl.org/dc/dcmitype/"/>
    <ds:schemaRef ds:uri="http://purl.org/dc/elements/1.1/"/>
    <ds:schemaRef ds:uri="http://schemas.openxmlformats.org/package/2006/metadata/core-properties"/>
    <ds:schemaRef ds:uri="8d74b3c0-a15d-4834-867e-d2e7b7bb2e9b"/>
    <ds:schemaRef ds:uri="http://purl.org/dc/terms/"/>
  </ds:schemaRefs>
</ds:datastoreItem>
</file>

<file path=docMetadata/LabelInfo.xml><?xml version="1.0" encoding="utf-8"?>
<clbl:labelList xmlns:clbl="http://schemas.microsoft.com/office/2020/mipLabelMetadata">
  <clbl:label id="{e0793d39-0939-496d-b129-198edd916feb}" enabled="0" method="" siteId="{e0793d39-0939-496d-b129-198edd916fe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tb_tipo_produto</vt:lpstr>
      <vt:lpstr>tb_produto</vt:lpstr>
      <vt:lpstr>tb_ingredientes</vt:lpstr>
      <vt:lpstr>tb_fonecedor</vt:lpstr>
      <vt:lpstr>tb_cliente</vt:lpstr>
      <vt:lpstr>tb_venda</vt:lpstr>
      <vt:lpstr>feedback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Junior, Helmar L.</dc:creator>
  <cp:keywords/>
  <dc:description/>
  <cp:lastModifiedBy>Rafael Costa</cp:lastModifiedBy>
  <cp:revision/>
  <dcterms:created xsi:type="dcterms:W3CDTF">2022-01-28T18:45:38Z</dcterms:created>
  <dcterms:modified xsi:type="dcterms:W3CDTF">2025-07-20T22:22:07Z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0x010100F0823DF0D8FE3543993736FBEB7AAE68</vt:lpwstr>
  </property>
</Properties>
</file>