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an\Documents\stupid ideas\Open Legend RPG_files\Assets\excell sheets\"/>
    </mc:Choice>
  </mc:AlternateContent>
  <bookViews>
    <workbookView xWindow="0" yWindow="0" windowWidth="28800" windowHeight="11865" activeTab="4"/>
  </bookViews>
  <sheets>
    <sheet name="NPC Template" sheetId="2" r:id="rId1"/>
    <sheet name="Shithead" sheetId="3" r:id="rId2"/>
    <sheet name="Tawagoto" sheetId="5" r:id="rId3"/>
    <sheet name="João" sheetId="7" r:id="rId4"/>
    <sheet name="Fifi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8" l="1"/>
  <c r="D24" i="8"/>
  <c r="D23" i="8"/>
  <c r="G22" i="8"/>
  <c r="D22" i="8"/>
  <c r="G21" i="8"/>
  <c r="F21" i="8"/>
  <c r="D21" i="8"/>
  <c r="F20" i="8"/>
  <c r="D20" i="8"/>
  <c r="D19" i="8"/>
  <c r="D18" i="8"/>
  <c r="D16" i="8"/>
  <c r="D15" i="8"/>
  <c r="D14" i="8"/>
  <c r="G12" i="8"/>
  <c r="D12" i="8"/>
  <c r="D11" i="8"/>
  <c r="D10" i="8"/>
  <c r="D9" i="8"/>
  <c r="D7" i="8"/>
  <c r="D6" i="8"/>
  <c r="D5" i="8"/>
  <c r="Q3" i="8"/>
  <c r="P3" i="8"/>
  <c r="N3" i="8"/>
  <c r="D25" i="7" l="1"/>
  <c r="D24" i="7"/>
  <c r="D23" i="7"/>
  <c r="G22" i="7"/>
  <c r="D22" i="7"/>
  <c r="G21" i="7"/>
  <c r="F21" i="7"/>
  <c r="D21" i="7"/>
  <c r="F20" i="7"/>
  <c r="D20" i="7"/>
  <c r="D19" i="7"/>
  <c r="D18" i="7"/>
  <c r="D16" i="7"/>
  <c r="D15" i="7"/>
  <c r="D14" i="7"/>
  <c r="G12" i="7"/>
  <c r="D12" i="7"/>
  <c r="D11" i="7"/>
  <c r="D10" i="7"/>
  <c r="D9" i="7"/>
  <c r="D7" i="7"/>
  <c r="D6" i="7"/>
  <c r="D5" i="7"/>
  <c r="Q3" i="7"/>
  <c r="P3" i="7"/>
  <c r="N3" i="7"/>
  <c r="D5" i="5" l="1"/>
  <c r="D6" i="5"/>
  <c r="D7" i="5"/>
  <c r="D9" i="5"/>
  <c r="D10" i="5"/>
  <c r="D11" i="5"/>
  <c r="D12" i="5"/>
  <c r="D14" i="5"/>
  <c r="D15" i="5"/>
  <c r="D16" i="5"/>
  <c r="D18" i="5"/>
  <c r="D19" i="5"/>
  <c r="D20" i="5"/>
  <c r="D21" i="5"/>
  <c r="D22" i="5"/>
  <c r="D23" i="5"/>
  <c r="D24" i="5"/>
  <c r="D25" i="5"/>
  <c r="D25" i="3"/>
  <c r="D24" i="3"/>
  <c r="D23" i="3"/>
  <c r="D22" i="3"/>
  <c r="D21" i="3"/>
  <c r="D20" i="3"/>
  <c r="D19" i="3"/>
  <c r="D18" i="3"/>
  <c r="D16" i="3"/>
  <c r="D15" i="3"/>
  <c r="D14" i="3"/>
  <c r="D12" i="3"/>
  <c r="D11" i="3"/>
  <c r="D10" i="3"/>
  <c r="D9" i="3"/>
  <c r="D7" i="3"/>
  <c r="D6" i="3"/>
  <c r="D5" i="3"/>
  <c r="D7" i="2"/>
  <c r="D6" i="2"/>
  <c r="D25" i="2"/>
  <c r="D24" i="2"/>
  <c r="D23" i="2"/>
  <c r="D22" i="2"/>
  <c r="D21" i="2"/>
  <c r="D20" i="2"/>
  <c r="D19" i="2"/>
  <c r="D18" i="2"/>
  <c r="D16" i="2"/>
  <c r="D15" i="2"/>
  <c r="D14" i="2"/>
  <c r="D12" i="2"/>
  <c r="D11" i="2"/>
  <c r="D10" i="2"/>
  <c r="D9" i="2"/>
  <c r="D5" i="2"/>
  <c r="G22" i="5"/>
  <c r="G21" i="5"/>
  <c r="F21" i="5"/>
  <c r="F20" i="5"/>
  <c r="G12" i="5"/>
  <c r="Q3" i="5"/>
  <c r="P3" i="5"/>
  <c r="N3" i="5"/>
  <c r="G22" i="3"/>
  <c r="G21" i="3"/>
  <c r="F21" i="3"/>
  <c r="F20" i="3"/>
  <c r="G12" i="3"/>
  <c r="Q3" i="3"/>
  <c r="P3" i="3"/>
  <c r="N3" i="3"/>
  <c r="G22" i="2"/>
  <c r="G21" i="2"/>
  <c r="F21" i="2"/>
  <c r="F20" i="2"/>
  <c r="G12" i="2"/>
  <c r="Q3" i="2"/>
  <c r="P3" i="2"/>
  <c r="N3" i="2"/>
</calcChain>
</file>

<file path=xl/sharedStrings.xml><?xml version="1.0" encoding="utf-8"?>
<sst xmlns="http://schemas.openxmlformats.org/spreadsheetml/2006/main" count="313" uniqueCount="86">
  <si>
    <t>Attributes</t>
  </si>
  <si>
    <t>HP:</t>
  </si>
  <si>
    <t>/</t>
  </si>
  <si>
    <t>Absorbs</t>
  </si>
  <si>
    <t>Immunities</t>
  </si>
  <si>
    <t>Banes &amp; Boons</t>
  </si>
  <si>
    <t>Name</t>
  </si>
  <si>
    <t>Score</t>
  </si>
  <si>
    <t>Dice</t>
  </si>
  <si>
    <t>Bane or Boon?</t>
  </si>
  <si>
    <t>Power Level</t>
  </si>
  <si>
    <t>Duration</t>
  </si>
  <si>
    <t>Physical</t>
  </si>
  <si>
    <t>MANA:</t>
  </si>
  <si>
    <t>Agility</t>
  </si>
  <si>
    <t>Fortitude</t>
  </si>
  <si>
    <t>STAMINA:</t>
  </si>
  <si>
    <t>Might</t>
  </si>
  <si>
    <t>Weaknesses</t>
  </si>
  <si>
    <t>Resistances</t>
  </si>
  <si>
    <t>Mental</t>
  </si>
  <si>
    <t>Learning</t>
  </si>
  <si>
    <t>Attacks With:</t>
  </si>
  <si>
    <t>Logic</t>
  </si>
  <si>
    <t>Perception</t>
  </si>
  <si>
    <t>Will</t>
  </si>
  <si>
    <t>To Hit</t>
  </si>
  <si>
    <t>Social</t>
  </si>
  <si>
    <t>Deception</t>
  </si>
  <si>
    <t>Persuation</t>
  </si>
  <si>
    <t>GUARD</t>
  </si>
  <si>
    <t>Presence</t>
  </si>
  <si>
    <t>Extraordinary</t>
  </si>
  <si>
    <t>DODGE</t>
  </si>
  <si>
    <t>Alteration</t>
  </si>
  <si>
    <t>Creation</t>
  </si>
  <si>
    <t>Energy</t>
  </si>
  <si>
    <t>Entropy</t>
  </si>
  <si>
    <t>Influcence</t>
  </si>
  <si>
    <t>Movement</t>
  </si>
  <si>
    <t>Prescience</t>
  </si>
  <si>
    <t>Skill / Perk / Feat</t>
  </si>
  <si>
    <t>Description</t>
  </si>
  <si>
    <t>Attribute</t>
  </si>
  <si>
    <t>Cost</t>
  </si>
  <si>
    <t>Protection</t>
  </si>
  <si>
    <t>Level</t>
  </si>
  <si>
    <t>Poison</t>
  </si>
  <si>
    <t>Attack Specialization III (Spear)</t>
  </si>
  <si>
    <t>Adv+3 on damaging attacks</t>
  </si>
  <si>
    <t>-</t>
  </si>
  <si>
    <t>Battlefield Opportunist I</t>
  </si>
  <si>
    <t>Gets one more Oportunity Attack per round</t>
  </si>
  <si>
    <t>Combat Follow-Through</t>
  </si>
  <si>
    <t>4 Mana</t>
  </si>
  <si>
    <t>Spend a Minor Action to deal half damage, but inflict Persistent Damage(4) to the target</t>
  </si>
  <si>
    <t>Poison Jab</t>
  </si>
  <si>
    <t>Snake Thrust</t>
  </si>
  <si>
    <t>3 Mana</t>
  </si>
  <si>
    <t>Persistent Damage</t>
  </si>
  <si>
    <t>Bane</t>
  </si>
  <si>
    <t>Resist (fail 3x = 1min)</t>
  </si>
  <si>
    <t>1d(6/8/10) Dmg at the start of the turn</t>
  </si>
  <si>
    <t>4/6/8</t>
  </si>
  <si>
    <t>Breakfall II</t>
  </si>
  <si>
    <t>take no falling damage</t>
  </si>
  <si>
    <t>Bane Focus (Poison)</t>
  </si>
  <si>
    <t>Combat Momentum</t>
  </si>
  <si>
    <t>When kills enemy, can move again</t>
  </si>
  <si>
    <t>Ent. vs Fort.</t>
  </si>
  <si>
    <t>2/4/6/8</t>
  </si>
  <si>
    <t>take 1d(4/6/8/10) dmg at start of turn</t>
  </si>
  <si>
    <t>Adv+2 on Bane attacks. Automatic poison(4) when Attack Roll exceeds AR by 5 or more</t>
  </si>
  <si>
    <t>Can attack again if defeats an enemy</t>
  </si>
  <si>
    <t>Spend a Minor Action to deal half damage, but throw Tawagoto to the target(range 2 squares). Tawagoto then gets an opportunity attack with Adv+2</t>
  </si>
  <si>
    <t>Arcane Insight</t>
  </si>
  <si>
    <t>Arcane Shield</t>
  </si>
  <si>
    <t>Arcane Bind</t>
  </si>
  <si>
    <t>Arcane Seal</t>
  </si>
  <si>
    <t>Fifi can make a Perception roll with CR 12 + 2* attacker's Level. On a success, she can activate either Arcane Bind or Arcane Shield for 1,5x the Mana Cost as a reaction</t>
  </si>
  <si>
    <t>Percept</t>
  </si>
  <si>
    <t>Target becomes automatically silenced (PL 6). Resist with Will</t>
  </si>
  <si>
    <t>Target Becomes Automatically Immobilized (PL 6). Resist with Fortitude</t>
  </si>
  <si>
    <t>Arcane Shield Reinforcement</t>
  </si>
  <si>
    <t>Chose a target location. Make a 5ft radius impassible barrier with health: 20. can be broken with an attribute roll against a Bane of PL 7. shield lasts until your next turn. Can keep it active for half of the shield's mana cost</t>
  </si>
  <si>
    <t>Heal an active Arcane Shield to full and increase it's Max HP to 35. The Bane PL increases to 8. Increase shield's mana cost per turn by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</si>
</sst>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9C0006"/>
      <name val="Calibri"/>
      <family val="2"/>
      <scheme val="minor"/>
    </font>
    <font>
      <sz val="28"/>
      <color rgb="FF9C0006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rgb="FF1741F1"/>
      <name val="Calibri"/>
      <family val="2"/>
      <scheme val="minor"/>
    </font>
    <font>
      <sz val="20"/>
      <color rgb="FF1741F1"/>
      <name val="Calibri"/>
      <family val="2"/>
      <scheme val="minor"/>
    </font>
    <font>
      <sz val="18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883406"/>
      <name val="Calibri"/>
      <family val="2"/>
      <scheme val="minor"/>
    </font>
    <font>
      <sz val="16"/>
      <color rgb="FF883406"/>
      <name val="Calibri"/>
      <family val="2"/>
      <scheme val="minor"/>
    </font>
    <font>
      <sz val="14"/>
      <color rgb="FF7E691C"/>
      <name val="Calibri"/>
      <family val="2"/>
      <scheme val="minor"/>
    </font>
    <font>
      <sz val="16"/>
      <color rgb="FF7E691C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9FC4F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E7550"/>
        <bgColor indexed="64"/>
      </patternFill>
    </fill>
    <fill>
      <patternFill patternType="solid">
        <fgColor rgb="FFF9CB6F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/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5" fillId="17" borderId="0" applyNumberFormat="0" applyBorder="0" applyAlignment="0" applyProtection="0"/>
    <xf numFmtId="0" fontId="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</cellStyleXfs>
  <cellXfs count="123">
    <xf numFmtId="0" fontId="0" fillId="0" borderId="0" xfId="0"/>
    <xf numFmtId="0" fontId="5" fillId="13" borderId="8" xfId="12" applyBorder="1" applyAlignment="1">
      <alignment horizontal="center"/>
    </xf>
    <xf numFmtId="0" fontId="5" fillId="13" borderId="9" xfId="12" applyBorder="1" applyAlignment="1">
      <alignment horizontal="center"/>
    </xf>
    <xf numFmtId="0" fontId="5" fillId="13" borderId="10" xfId="12" applyBorder="1" applyAlignment="1">
      <alignment horizontal="center"/>
    </xf>
    <xf numFmtId="0" fontId="5" fillId="8" borderId="0" xfId="7" applyAlignment="1">
      <alignment horizontal="center" vertical="center"/>
    </xf>
    <xf numFmtId="0" fontId="5" fillId="8" borderId="0" xfId="7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0" fillId="11" borderId="8" xfId="10" applyFont="1" applyBorder="1"/>
    <xf numFmtId="0" fontId="1" fillId="11" borderId="0" xfId="10" applyBorder="1" applyAlignment="1">
      <alignment horizontal="center"/>
    </xf>
    <xf numFmtId="0" fontId="1" fillId="11" borderId="14" xfId="10" applyBorder="1" applyAlignment="1">
      <alignment horizontal="center"/>
    </xf>
    <xf numFmtId="0" fontId="0" fillId="10" borderId="8" xfId="9" applyFont="1" applyBorder="1"/>
    <xf numFmtId="0" fontId="1" fillId="10" borderId="0" xfId="9" applyBorder="1" applyAlignment="1">
      <alignment horizontal="center"/>
    </xf>
    <xf numFmtId="0" fontId="1" fillId="10" borderId="14" xfId="9" applyBorder="1" applyAlignment="1">
      <alignment horizontal="center"/>
    </xf>
    <xf numFmtId="0" fontId="0" fillId="11" borderId="11" xfId="10" applyFont="1" applyBorder="1"/>
    <xf numFmtId="0" fontId="1" fillId="11" borderId="12" xfId="10" applyBorder="1" applyAlignment="1">
      <alignment horizontal="center"/>
    </xf>
    <xf numFmtId="0" fontId="1" fillId="11" borderId="13" xfId="10" applyBorder="1" applyAlignment="1">
      <alignment horizontal="center"/>
    </xf>
    <xf numFmtId="0" fontId="0" fillId="7" borderId="8" xfId="6" applyFont="1" applyBorder="1"/>
    <xf numFmtId="0" fontId="1" fillId="7" borderId="0" xfId="6" applyBorder="1" applyAlignment="1">
      <alignment horizontal="center"/>
    </xf>
    <xf numFmtId="0" fontId="1" fillId="7" borderId="14" xfId="6" applyBorder="1" applyAlignment="1">
      <alignment horizontal="center"/>
    </xf>
    <xf numFmtId="0" fontId="0" fillId="6" borderId="8" xfId="5" applyFont="1" applyBorder="1"/>
    <xf numFmtId="0" fontId="1" fillId="6" borderId="0" xfId="5" applyBorder="1" applyAlignment="1">
      <alignment horizontal="center"/>
    </xf>
    <xf numFmtId="0" fontId="1" fillId="6" borderId="14" xfId="5" applyBorder="1" applyAlignment="1">
      <alignment horizontal="center"/>
    </xf>
    <xf numFmtId="0" fontId="0" fillId="22" borderId="8" xfId="21" applyFont="1" applyBorder="1"/>
    <xf numFmtId="0" fontId="1" fillId="22" borderId="0" xfId="21" applyBorder="1" applyAlignment="1">
      <alignment horizontal="center"/>
    </xf>
    <xf numFmtId="0" fontId="1" fillId="22" borderId="14" xfId="21" applyBorder="1" applyAlignment="1">
      <alignment horizontal="center"/>
    </xf>
    <xf numFmtId="0" fontId="0" fillId="21" borderId="8" xfId="20" applyFont="1" applyBorder="1"/>
    <xf numFmtId="0" fontId="1" fillId="21" borderId="0" xfId="20" applyBorder="1" applyAlignment="1">
      <alignment horizontal="center"/>
    </xf>
    <xf numFmtId="0" fontId="1" fillId="21" borderId="14" xfId="20" applyBorder="1" applyAlignment="1">
      <alignment horizontal="center"/>
    </xf>
    <xf numFmtId="0" fontId="0" fillId="22" borderId="11" xfId="21" applyFont="1" applyBorder="1"/>
    <xf numFmtId="0" fontId="1" fillId="22" borderId="12" xfId="21" applyBorder="1" applyAlignment="1">
      <alignment horizontal="center"/>
    </xf>
    <xf numFmtId="0" fontId="1" fillId="22" borderId="13" xfId="21" applyBorder="1" applyAlignment="1">
      <alignment horizontal="center"/>
    </xf>
    <xf numFmtId="0" fontId="0" fillId="16" borderId="8" xfId="15" applyFont="1" applyBorder="1"/>
    <xf numFmtId="0" fontId="1" fillId="16" borderId="0" xfId="15" applyBorder="1" applyAlignment="1">
      <alignment horizontal="center"/>
    </xf>
    <xf numFmtId="0" fontId="1" fillId="16" borderId="14" xfId="15" applyBorder="1" applyAlignment="1">
      <alignment horizontal="center"/>
    </xf>
    <xf numFmtId="0" fontId="0" fillId="15" borderId="8" xfId="14" applyFont="1" applyBorder="1"/>
    <xf numFmtId="0" fontId="1" fillId="15" borderId="0" xfId="14" applyBorder="1" applyAlignment="1">
      <alignment horizontal="center"/>
    </xf>
    <xf numFmtId="0" fontId="1" fillId="15" borderId="14" xfId="14" applyBorder="1" applyAlignment="1">
      <alignment horizontal="center"/>
    </xf>
    <xf numFmtId="0" fontId="5" fillId="19" borderId="19" xfId="18" applyBorder="1" applyAlignment="1">
      <alignment horizontal="center"/>
    </xf>
    <xf numFmtId="0" fontId="0" fillId="15" borderId="11" xfId="14" applyFont="1" applyBorder="1"/>
    <xf numFmtId="0" fontId="1" fillId="15" borderId="12" xfId="14" applyBorder="1" applyAlignment="1">
      <alignment horizontal="center"/>
    </xf>
    <xf numFmtId="0" fontId="1" fillId="15" borderId="13" xfId="14" applyBorder="1" applyAlignment="1">
      <alignment horizontal="center"/>
    </xf>
    <xf numFmtId="0" fontId="8" fillId="20" borderId="0" xfId="19" applyFont="1" applyAlignment="1">
      <alignment horizontal="center" vertical="center"/>
    </xf>
    <xf numFmtId="0" fontId="8" fillId="12" borderId="0" xfId="11" applyFont="1" applyAlignment="1">
      <alignment horizontal="center" vertical="center"/>
    </xf>
    <xf numFmtId="0" fontId="9" fillId="5" borderId="0" xfId="4" applyFont="1" applyAlignment="1">
      <alignment horizontal="center" vertical="center"/>
    </xf>
    <xf numFmtId="0" fontId="5" fillId="9" borderId="2" xfId="8" applyBorder="1" applyAlignment="1">
      <alignment horizontal="center"/>
    </xf>
    <xf numFmtId="0" fontId="5" fillId="9" borderId="3" xfId="8" applyBorder="1" applyAlignment="1">
      <alignment horizontal="center"/>
    </xf>
    <xf numFmtId="0" fontId="5" fillId="9" borderId="4" xfId="8" applyBorder="1" applyAlignment="1">
      <alignment horizontal="center"/>
    </xf>
    <xf numFmtId="0" fontId="10" fillId="23" borderId="5" xfId="2" applyFont="1" applyFill="1" applyBorder="1" applyAlignment="1">
      <alignment horizontal="center" vertical="center"/>
    </xf>
    <xf numFmtId="0" fontId="10" fillId="23" borderId="11" xfId="2" applyFont="1" applyFill="1" applyBorder="1" applyAlignment="1">
      <alignment horizontal="center" vertical="center"/>
    </xf>
    <xf numFmtId="0" fontId="11" fillId="23" borderId="6" xfId="2" applyFont="1" applyFill="1" applyBorder="1" applyAlignment="1">
      <alignment horizontal="center" vertical="center"/>
    </xf>
    <xf numFmtId="0" fontId="11" fillId="23" borderId="12" xfId="2" applyFont="1" applyFill="1" applyBorder="1" applyAlignment="1">
      <alignment horizontal="center" vertical="center"/>
    </xf>
    <xf numFmtId="0" fontId="10" fillId="23" borderId="6" xfId="2" applyFont="1" applyFill="1" applyBorder="1" applyAlignment="1">
      <alignment horizontal="center" vertical="center"/>
    </xf>
    <xf numFmtId="0" fontId="10" fillId="23" borderId="12" xfId="2" applyFont="1" applyFill="1" applyBorder="1" applyAlignment="1">
      <alignment horizontal="center" vertical="center"/>
    </xf>
    <xf numFmtId="0" fontId="11" fillId="23" borderId="7" xfId="2" applyFont="1" applyFill="1" applyBorder="1" applyAlignment="1">
      <alignment horizontal="center" vertical="center"/>
    </xf>
    <xf numFmtId="0" fontId="11" fillId="23" borderId="13" xfId="2" applyFont="1" applyFill="1" applyBorder="1" applyAlignment="1">
      <alignment horizontal="center" vertical="center"/>
    </xf>
    <xf numFmtId="0" fontId="5" fillId="12" borderId="2" xfId="11" applyBorder="1" applyAlignment="1">
      <alignment horizontal="center"/>
    </xf>
    <xf numFmtId="0" fontId="5" fillId="12" borderId="3" xfId="11" applyBorder="1" applyAlignment="1">
      <alignment horizontal="center"/>
    </xf>
    <xf numFmtId="0" fontId="5" fillId="12" borderId="4" xfId="11" applyBorder="1" applyAlignment="1">
      <alignment horizontal="center"/>
    </xf>
    <xf numFmtId="0" fontId="6" fillId="3" borderId="5" xfId="2" applyFont="1" applyBorder="1" applyAlignment="1">
      <alignment horizontal="center" vertical="center"/>
    </xf>
    <xf numFmtId="0" fontId="6" fillId="3" borderId="11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6" fillId="3" borderId="12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8" fillId="5" borderId="0" xfId="4" applyFont="1" applyAlignment="1">
      <alignment horizontal="center" vertical="center"/>
    </xf>
    <xf numFmtId="0" fontId="12" fillId="2" borderId="5" xfId="1" applyFont="1" applyBorder="1" applyAlignment="1">
      <alignment horizontal="center" vertical="center"/>
    </xf>
    <xf numFmtId="0" fontId="12" fillId="2" borderId="11" xfId="1" applyFont="1" applyBorder="1" applyAlignment="1">
      <alignment horizontal="center" vertical="center"/>
    </xf>
    <xf numFmtId="0" fontId="13" fillId="2" borderId="6" xfId="1" applyFont="1" applyBorder="1" applyAlignment="1">
      <alignment horizontal="center" vertical="center"/>
    </xf>
    <xf numFmtId="0" fontId="13" fillId="2" borderId="12" xfId="1" applyFont="1" applyBorder="1" applyAlignment="1">
      <alignment horizontal="center" vertical="center"/>
    </xf>
    <xf numFmtId="0" fontId="12" fillId="2" borderId="6" xfId="1" applyFont="1" applyBorder="1" applyAlignment="1">
      <alignment horizontal="center" vertical="center"/>
    </xf>
    <xf numFmtId="0" fontId="12" fillId="2" borderId="12" xfId="1" applyFont="1" applyBorder="1" applyAlignment="1">
      <alignment horizontal="center" vertical="center"/>
    </xf>
    <xf numFmtId="0" fontId="13" fillId="2" borderId="7" xfId="1" applyFont="1" applyBorder="1" applyAlignment="1">
      <alignment horizontal="center" vertical="center"/>
    </xf>
    <xf numFmtId="0" fontId="13" fillId="2" borderId="13" xfId="1" applyFont="1" applyBorder="1" applyAlignment="1">
      <alignment horizontal="center" vertical="center"/>
    </xf>
    <xf numFmtId="0" fontId="8" fillId="9" borderId="0" xfId="8" applyFont="1" applyAlignment="1">
      <alignment horizontal="center" vertical="center"/>
    </xf>
    <xf numFmtId="0" fontId="5" fillId="17" borderId="2" xfId="16" applyBorder="1" applyAlignment="1">
      <alignment horizontal="center"/>
    </xf>
    <xf numFmtId="0" fontId="5" fillId="17" borderId="3" xfId="16" applyBorder="1" applyAlignment="1">
      <alignment horizontal="center"/>
    </xf>
    <xf numFmtId="0" fontId="5" fillId="17" borderId="4" xfId="16" applyBorder="1" applyAlignment="1">
      <alignment horizontal="center"/>
    </xf>
    <xf numFmtId="0" fontId="5" fillId="5" borderId="2" xfId="4" applyBorder="1" applyAlignment="1">
      <alignment horizontal="center"/>
    </xf>
    <xf numFmtId="0" fontId="5" fillId="5" borderId="3" xfId="4" applyBorder="1" applyAlignment="1">
      <alignment horizontal="center"/>
    </xf>
    <xf numFmtId="0" fontId="5" fillId="5" borderId="4" xfId="4" applyBorder="1" applyAlignment="1">
      <alignment horizontal="center"/>
    </xf>
    <xf numFmtId="0" fontId="14" fillId="24" borderId="5" xfId="0" applyFont="1" applyFill="1" applyBorder="1" applyAlignment="1">
      <alignment horizontal="center" vertical="center"/>
    </xf>
    <xf numFmtId="0" fontId="14" fillId="24" borderId="11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7" xfId="0" applyFont="1" applyFill="1" applyBorder="1" applyAlignment="1">
      <alignment horizontal="center" vertical="center"/>
    </xf>
    <xf numFmtId="0" fontId="15" fillId="25" borderId="12" xfId="0" applyFont="1" applyFill="1" applyBorder="1" applyAlignment="1">
      <alignment horizontal="center" vertical="center"/>
    </xf>
    <xf numFmtId="0" fontId="15" fillId="25" borderId="13" xfId="0" applyFont="1" applyFill="1" applyBorder="1" applyAlignment="1">
      <alignment horizontal="center" vertical="center"/>
    </xf>
    <xf numFmtId="0" fontId="16" fillId="26" borderId="5" xfId="0" applyFont="1" applyFill="1" applyBorder="1" applyAlignment="1">
      <alignment horizontal="center" vertical="center"/>
    </xf>
    <xf numFmtId="0" fontId="16" fillId="26" borderId="11" xfId="0" applyFont="1" applyFill="1" applyBorder="1" applyAlignment="1">
      <alignment horizontal="center" vertical="center"/>
    </xf>
    <xf numFmtId="0" fontId="17" fillId="27" borderId="6" xfId="0" applyFont="1" applyFill="1" applyBorder="1" applyAlignment="1">
      <alignment horizontal="center" vertical="center"/>
    </xf>
    <xf numFmtId="0" fontId="17" fillId="27" borderId="7" xfId="0" applyFont="1" applyFill="1" applyBorder="1" applyAlignment="1">
      <alignment horizontal="center" vertical="center"/>
    </xf>
    <xf numFmtId="0" fontId="17" fillId="27" borderId="12" xfId="0" applyFont="1" applyFill="1" applyBorder="1" applyAlignment="1">
      <alignment horizontal="center" vertical="center"/>
    </xf>
    <xf numFmtId="0" fontId="17" fillId="27" borderId="13" xfId="0" applyFont="1" applyFill="1" applyBorder="1" applyAlignment="1">
      <alignment horizontal="center" vertical="center"/>
    </xf>
    <xf numFmtId="0" fontId="5" fillId="20" borderId="2" xfId="19" applyBorder="1" applyAlignment="1">
      <alignment horizontal="center"/>
    </xf>
    <xf numFmtId="0" fontId="5" fillId="20" borderId="3" xfId="19" applyBorder="1" applyAlignment="1">
      <alignment horizontal="center"/>
    </xf>
    <xf numFmtId="0" fontId="5" fillId="20" borderId="4" xfId="19" applyBorder="1" applyAlignment="1">
      <alignment horizontal="center"/>
    </xf>
    <xf numFmtId="0" fontId="18" fillId="28" borderId="5" xfId="3" applyFont="1" applyFill="1" applyBorder="1" applyAlignment="1">
      <alignment horizontal="center" vertical="center"/>
    </xf>
    <xf numFmtId="0" fontId="18" fillId="28" borderId="15" xfId="3" applyFont="1" applyFill="1" applyBorder="1" applyAlignment="1">
      <alignment horizontal="center" vertical="center"/>
    </xf>
    <xf numFmtId="0" fontId="19" fillId="28" borderId="7" xfId="3" applyFont="1" applyFill="1" applyBorder="1" applyAlignment="1">
      <alignment horizontal="center" vertical="center"/>
    </xf>
    <xf numFmtId="0" fontId="19" fillId="28" borderId="16" xfId="3" applyFont="1" applyFill="1" applyBorder="1" applyAlignment="1">
      <alignment horizontal="center" vertical="center"/>
    </xf>
    <xf numFmtId="0" fontId="5" fillId="14" borderId="2" xfId="13" applyBorder="1" applyAlignment="1">
      <alignment horizontal="center"/>
    </xf>
    <xf numFmtId="0" fontId="5" fillId="14" borderId="3" xfId="13" applyBorder="1" applyAlignment="1">
      <alignment horizontal="center"/>
    </xf>
    <xf numFmtId="0" fontId="5" fillId="14" borderId="4" xfId="13" applyBorder="1" applyAlignment="1">
      <alignment horizontal="center"/>
    </xf>
    <xf numFmtId="0" fontId="20" fillId="29" borderId="17" xfId="3" applyFont="1" applyFill="1" applyBorder="1" applyAlignment="1">
      <alignment horizontal="center" vertical="center"/>
    </xf>
    <xf numFmtId="0" fontId="20" fillId="29" borderId="11" xfId="3" applyFont="1" applyFill="1" applyBorder="1" applyAlignment="1">
      <alignment horizontal="center" vertical="center"/>
    </xf>
    <xf numFmtId="0" fontId="21" fillId="29" borderId="18" xfId="3" applyFont="1" applyFill="1" applyBorder="1" applyAlignment="1">
      <alignment horizontal="center" vertical="center"/>
    </xf>
    <xf numFmtId="0" fontId="21" fillId="29" borderId="13" xfId="3" applyFont="1" applyFill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14" fillId="26" borderId="5" xfId="0" applyFont="1" applyFill="1" applyBorder="1" applyAlignment="1">
      <alignment horizontal="center" vertical="center"/>
    </xf>
    <xf numFmtId="0" fontId="14" fillId="26" borderId="11" xfId="0" applyFont="1" applyFill="1" applyBorder="1" applyAlignment="1">
      <alignment horizontal="center" vertical="center"/>
    </xf>
    <xf numFmtId="0" fontId="16" fillId="27" borderId="7" xfId="0" applyFont="1" applyFill="1" applyBorder="1" applyAlignment="1">
      <alignment horizontal="center" vertical="center"/>
    </xf>
    <xf numFmtId="0" fontId="16" fillId="27" borderId="13" xfId="0" applyFont="1" applyFill="1" applyBorder="1" applyAlignment="1">
      <alignment horizontal="center" vertical="center"/>
    </xf>
    <xf numFmtId="0" fontId="5" fillId="19" borderId="20" xfId="18" applyBorder="1" applyAlignment="1">
      <alignment horizontal="center"/>
    </xf>
    <xf numFmtId="0" fontId="5" fillId="19" borderId="21" xfId="18" applyBorder="1" applyAlignment="1">
      <alignment horizontal="center"/>
    </xf>
    <xf numFmtId="0" fontId="14" fillId="18" borderId="22" xfId="17" applyFont="1" applyBorder="1" applyAlignment="1">
      <alignment horizontal="center" vertical="center"/>
    </xf>
    <xf numFmtId="0" fontId="14" fillId="18" borderId="11" xfId="17" applyFont="1" applyBorder="1" applyAlignment="1">
      <alignment horizontal="center" vertical="center"/>
    </xf>
    <xf numFmtId="0" fontId="14" fillId="18" borderId="23" xfId="17" applyFont="1" applyBorder="1" applyAlignment="1">
      <alignment horizontal="center" vertical="center"/>
    </xf>
    <xf numFmtId="0" fontId="14" fillId="18" borderId="24" xfId="17" applyFont="1" applyBorder="1" applyAlignment="1">
      <alignment horizontal="center" vertical="center"/>
    </xf>
    <xf numFmtId="0" fontId="14" fillId="18" borderId="12" xfId="17" applyFont="1" applyBorder="1" applyAlignment="1">
      <alignment horizontal="center" vertical="center"/>
    </xf>
    <xf numFmtId="0" fontId="14" fillId="18" borderId="13" xfId="17" applyFont="1" applyBorder="1" applyAlignment="1">
      <alignment horizontal="center" vertical="center"/>
    </xf>
  </cellXfs>
  <cellStyles count="22">
    <cellStyle name="20% - Accent1" xfId="5" builtinId="30"/>
    <cellStyle name="20% - Accent2" xfId="9" builtinId="34"/>
    <cellStyle name="20% - Accent4" xfId="14" builtinId="42"/>
    <cellStyle name="20% - Accent5" xfId="17" builtinId="46"/>
    <cellStyle name="20% - Accent6" xfId="20" builtinId="50"/>
    <cellStyle name="40% - Accent1" xfId="6" builtinId="31"/>
    <cellStyle name="40% - Accent2" xfId="10" builtinId="35"/>
    <cellStyle name="40% - Accent4" xfId="15" builtinId="43"/>
    <cellStyle name="40% - Accent6" xfId="21" builtinId="51"/>
    <cellStyle name="60% - Accent1" xfId="7" builtinId="32"/>
    <cellStyle name="60% - Accent3" xfId="12" builtinId="40"/>
    <cellStyle name="60% - Accent5" xfId="18" builtinId="48"/>
    <cellStyle name="Accent1" xfId="4" builtinId="29"/>
    <cellStyle name="Accent2" xfId="8" builtinId="33"/>
    <cellStyle name="Accent3" xfId="11" builtinId="37"/>
    <cellStyle name="Accent4" xfId="13" builtinId="41"/>
    <cellStyle name="Accent5" xfId="16" builtinId="45"/>
    <cellStyle name="Accent6" xfId="19" builtinId="49"/>
    <cellStyle name="Bad" xfId="2" builtinId="27"/>
    <cellStyle name="Good" xfId="1" builtinId="26"/>
    <cellStyle name="Input" xfId="3" builtinId="20"/>
    <cellStyle name="Normal" xfId="0" builtinId="0"/>
  </cellStyles>
  <dxfs count="14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57320" displayName="Table57320" ref="K26:N28" headerRowCount="0" totalsRowShown="0" headerRowDxfId="139" dataDxfId="138">
  <tableColumns count="4">
    <tableColumn id="1" name="Column1" dataDxfId="137"/>
    <tableColumn id="2" name="Column2" dataDxfId="136"/>
    <tableColumn id="3" name="Column3" dataDxfId="135"/>
    <tableColumn id="4" name="Column4" dataDxfId="134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id="10" name="Table5782311" displayName="Table5782311" ref="K4:K6" headerRowCount="0" totalsRowShown="0" headerRowDxfId="99" dataDxfId="98">
  <tableColumns count="1">
    <tableColumn id="1" name="Column1" dataDxfId="97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1" name="Table57892412" displayName="Table57892412" ref="L4:L6" headerRowCount="0" totalsRowShown="0" headerRowDxfId="96" dataDxfId="95">
  <tableColumns count="1">
    <tableColumn id="1" name="Column1" dataDxfId="94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12" name="Table73213" displayName="Table73213" ref="N4:S4" headerRowCount="0" totalsRowShown="0" headerRowDxfId="93" dataDxfId="92">
  <tableColumns count="6">
    <tableColumn id="1" name="Column1" dataDxfId="91"/>
    <tableColumn id="2" name="Column2" dataDxfId="90"/>
    <tableColumn id="3" name="Column3" dataDxfId="89"/>
    <tableColumn id="4" name="Column4" dataDxfId="88"/>
    <tableColumn id="5" name="Column5" headerRowDxfId="87" dataDxfId="86"/>
    <tableColumn id="6" name="Column6" headerRowDxfId="85" dataDxfId="84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id="13" name="Table5732014" displayName="Table5732014" ref="K26:N28" headerRowCount="0" totalsRowShown="0" headerRowDxfId="83" dataDxfId="82">
  <tableColumns count="4">
    <tableColumn id="1" name="Column1" dataDxfId="81"/>
    <tableColumn id="2" name="Column2" dataDxfId="80"/>
    <tableColumn id="3" name="Column3" dataDxfId="79"/>
    <tableColumn id="4" name="Column4" dataDxfId="78"/>
  </tableColumns>
  <tableStyleInfo name="TableStyleDark1" showFirstColumn="0" showLastColumn="0" showRowStripes="1" showColumnStripes="0"/>
</table>
</file>

<file path=xl/tables/table14.xml><?xml version="1.0" encoding="utf-8"?>
<table xmlns="http://schemas.openxmlformats.org/spreadsheetml/2006/main" id="14" name="Table52115" displayName="Table52115" ref="K9:K11" headerRowCount="0" totalsRowShown="0" headerRowDxfId="77" dataDxfId="76">
  <tableColumns count="1">
    <tableColumn id="1" name="Column1" dataDxfId="75"/>
  </tableColumns>
  <tableStyleInfo name="TableStyleLight3" showFirstColumn="0" showLastColumn="0" showRowStripes="1" showColumnStripes="0"/>
</table>
</file>

<file path=xl/tables/table15.xml><?xml version="1.0" encoding="utf-8"?>
<table xmlns="http://schemas.openxmlformats.org/spreadsheetml/2006/main" id="15" name="Table572216" displayName="Table572216" ref="L9:L11" headerRowCount="0" totalsRowShown="0" headerRowDxfId="74" dataDxfId="73">
  <tableColumns count="1">
    <tableColumn id="1" name="Column1" dataDxfId="72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id="16" name="Table5782317" displayName="Table5782317" ref="K4:K6" headerRowCount="0" totalsRowShown="0" headerRowDxfId="71" dataDxfId="70">
  <tableColumns count="1">
    <tableColumn id="1" name="Column1" dataDxfId="69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17" name="Table57892418" displayName="Table57892418" ref="L4:L6" headerRowCount="0" totalsRowShown="0" headerRowDxfId="68" dataDxfId="67">
  <tableColumns count="1">
    <tableColumn id="1" name="Column1" dataDxfId="66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id="18" name="Table73219" displayName="Table73219" ref="N4:S4" headerRowCount="0" totalsRowShown="0" headerRowDxfId="65" dataDxfId="64">
  <tableColumns count="6">
    <tableColumn id="1" name="Column1" dataDxfId="63"/>
    <tableColumn id="2" name="Column2" dataDxfId="62"/>
    <tableColumn id="3" name="Column3" dataDxfId="61"/>
    <tableColumn id="4" name="Column4" dataDxfId="60"/>
    <tableColumn id="5" name="Column5" headerRowDxfId="59" dataDxfId="58"/>
    <tableColumn id="6" name="Column6" headerRowDxfId="57" dataDxfId="56"/>
  </tableColumns>
  <tableStyleInfo name="TableStyleDark9" showFirstColumn="0" showLastColumn="0" showRowStripes="1" showColumnStripes="0"/>
</table>
</file>

<file path=xl/tables/table19.xml><?xml version="1.0" encoding="utf-8"?>
<table xmlns="http://schemas.openxmlformats.org/spreadsheetml/2006/main" id="19" name="Table5732020" displayName="Table5732020" ref="K26:N28" headerRowCount="0" totalsRowShown="0" headerRowDxfId="55" dataDxfId="54">
  <tableColumns count="4">
    <tableColumn id="1" name="Column1" dataDxfId="53"/>
    <tableColumn id="2" name="Column2" dataDxfId="52"/>
    <tableColumn id="3" name="Column3" dataDxfId="51"/>
    <tableColumn id="4" name="Column4" dataDxfId="50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id="2" name="Table521" displayName="Table521" ref="K9:K11" headerRowCount="0" totalsRowShown="0" headerRowDxfId="133" dataDxfId="132">
  <tableColumns count="1">
    <tableColumn id="1" name="Column1" dataDxfId="131"/>
  </tableColumns>
  <tableStyleInfo name="TableStyleLight3" showFirstColumn="0" showLastColumn="0" showRowStripes="1" showColumnStripes="0"/>
</table>
</file>

<file path=xl/tables/table20.xml><?xml version="1.0" encoding="utf-8"?>
<table xmlns="http://schemas.openxmlformats.org/spreadsheetml/2006/main" id="20" name="Table52121" displayName="Table52121" ref="K9:K11" headerRowCount="0" totalsRowShown="0" headerRowDxfId="49" dataDxfId="48">
  <tableColumns count="1">
    <tableColumn id="1" name="Column1" dataDxfId="47"/>
  </tableColumns>
  <tableStyleInfo name="TableStyleLight3" showFirstColumn="0" showLastColumn="0" showRowStripes="1" showColumnStripes="0"/>
</table>
</file>

<file path=xl/tables/table21.xml><?xml version="1.0" encoding="utf-8"?>
<table xmlns="http://schemas.openxmlformats.org/spreadsheetml/2006/main" id="21" name="Table572222" displayName="Table572222" ref="L9:L11" headerRowCount="0" totalsRowShown="0" headerRowDxfId="46" dataDxfId="45">
  <tableColumns count="1">
    <tableColumn id="1" name="Column1" dataDxfId="44"/>
  </tableColumns>
  <tableStyleInfo name="TableStyleLight7" showFirstColumn="0" showLastColumn="0" showRowStripes="1" showColumnStripes="0"/>
</table>
</file>

<file path=xl/tables/table22.xml><?xml version="1.0" encoding="utf-8"?>
<table xmlns="http://schemas.openxmlformats.org/spreadsheetml/2006/main" id="22" name="Table5782323" displayName="Table5782323" ref="K4:K6" headerRowCount="0" totalsRowShown="0" headerRowDxfId="43" dataDxfId="42">
  <tableColumns count="1">
    <tableColumn id="1" name="Column1" dataDxfId="41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3" name="Table57892424" displayName="Table57892424" ref="L4:L6" headerRowCount="0" totalsRowShown="0" headerRowDxfId="40" dataDxfId="39">
  <tableColumns count="1">
    <tableColumn id="1" name="Column1" dataDxfId="38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4" name="Table73225" displayName="Table73225" ref="N4:S5" headerRowCount="0" totalsRowShown="0" headerRowDxfId="37" dataDxfId="36">
  <tableColumns count="6">
    <tableColumn id="1" name="Column1" dataDxfId="35"/>
    <tableColumn id="2" name="Column2" dataDxfId="34"/>
    <tableColumn id="3" name="Column3" dataDxfId="33"/>
    <tableColumn id="4" name="Column4" dataDxfId="32"/>
    <tableColumn id="5" name="Column5" headerRowDxfId="31" dataDxfId="30"/>
    <tableColumn id="6" name="Column6" headerRowDxfId="29" dataDxfId="28"/>
  </tableColumns>
  <tableStyleInfo name="TableStyleDark9" showFirstColumn="0" showLastColumn="0" showRowStripes="1" showColumnStripes="0"/>
</table>
</file>

<file path=xl/tables/table25.xml><?xml version="1.0" encoding="utf-8"?>
<table xmlns="http://schemas.openxmlformats.org/spreadsheetml/2006/main" id="25" name="Table5732026" displayName="Table5732026" ref="K26:N30" headerRowCount="0" totalsRowShown="0" headerRowDxfId="27" dataDxfId="26">
  <tableColumns count="4">
    <tableColumn id="1" name="Column1" dataDxfId="0"/>
    <tableColumn id="2" name="Column2" dataDxfId="1"/>
    <tableColumn id="3" name="Column3" dataDxfId="25"/>
    <tableColumn id="4" name="Column4" dataDxfId="24"/>
  </tableColumns>
  <tableStyleInfo name="TableStyleDark1" showFirstColumn="0" showLastColumn="0" showRowStripes="1" showColumnStripes="0"/>
</table>
</file>

<file path=xl/tables/table26.xml><?xml version="1.0" encoding="utf-8"?>
<table xmlns="http://schemas.openxmlformats.org/spreadsheetml/2006/main" id="26" name="Table52127" displayName="Table52127" ref="K9:K11" headerRowCount="0" totalsRowShown="0" headerRowDxfId="23" dataDxfId="22">
  <tableColumns count="1">
    <tableColumn id="1" name="Column1" dataDxfId="21"/>
  </tableColumns>
  <tableStyleInfo name="TableStyleLight3" showFirstColumn="0" showLastColumn="0" showRowStripes="1" showColumnStripes="0"/>
</table>
</file>

<file path=xl/tables/table27.xml><?xml version="1.0" encoding="utf-8"?>
<table xmlns="http://schemas.openxmlformats.org/spreadsheetml/2006/main" id="27" name="Table572228" displayName="Table572228" ref="L9:L11" headerRowCount="0" totalsRowShown="0" headerRowDxfId="20" dataDxfId="19">
  <tableColumns count="1">
    <tableColumn id="1" name="Column1" dataDxfId="18"/>
  </tableColumns>
  <tableStyleInfo name="TableStyleLight7" showFirstColumn="0" showLastColumn="0" showRowStripes="1" showColumnStripes="0"/>
</table>
</file>

<file path=xl/tables/table28.xml><?xml version="1.0" encoding="utf-8"?>
<table xmlns="http://schemas.openxmlformats.org/spreadsheetml/2006/main" id="28" name="Table5782329" displayName="Table5782329" ref="K4:K6" headerRowCount="0" totalsRowShown="0" headerRowDxfId="17" dataDxfId="16">
  <tableColumns count="1">
    <tableColumn id="1" name="Column1" dataDxfId="15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9" name="Table57892430" displayName="Table57892430" ref="L4:L6" headerRowCount="0" totalsRowShown="0" headerRowDxfId="14" dataDxfId="13">
  <tableColumns count="1">
    <tableColumn id="1" name="Column1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5722" displayName="Table5722" ref="L9:L11" headerRowCount="0" totalsRowShown="0" headerRowDxfId="130" dataDxfId="129">
  <tableColumns count="1">
    <tableColumn id="1" name="Column1" dataDxfId="128"/>
  </tableColumns>
  <tableStyleInfo name="TableStyleLight7" showFirstColumn="0" showLastColumn="0" showRowStripes="1" showColumnStripes="0"/>
</table>
</file>

<file path=xl/tables/table30.xml><?xml version="1.0" encoding="utf-8"?>
<table xmlns="http://schemas.openxmlformats.org/spreadsheetml/2006/main" id="30" name="Table73231" displayName="Table73231" ref="N4:S5" headerRowCount="0" totalsRowShown="0" headerRowDxfId="11" dataDxfId="10">
  <tableColumns count="6">
    <tableColumn id="1" name="Column1" dataDxfId="9"/>
    <tableColumn id="2" name="Column2" dataDxfId="8"/>
    <tableColumn id="3" name="Column3" dataDxfId="7"/>
    <tableColumn id="4" name="Column4" dataDxfId="6"/>
    <tableColumn id="5" name="Column5" headerRowDxfId="5" dataDxfId="4"/>
    <tableColumn id="6" name="Column6" headerRowDxfId="3" dataDxfId="2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4" name="Table57823" displayName="Table57823" ref="K4:K6" headerRowCount="0" totalsRowShown="0" headerRowDxfId="127" dataDxfId="126">
  <tableColumns count="1">
    <tableColumn id="1" name="Column1" dataDxfId="12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Table578924" displayName="Table578924" ref="L4:L6" headerRowCount="0" totalsRowShown="0" headerRowDxfId="124" dataDxfId="123">
  <tableColumns count="1">
    <tableColumn id="1" name="Column1" dataDxfId="12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732" displayName="Table732" ref="N4:S5" headerRowCount="0" totalsRowShown="0" headerRowDxfId="121" dataDxfId="120">
  <tableColumns count="6">
    <tableColumn id="1" name="Column1" dataDxfId="119"/>
    <tableColumn id="2" name="Column2" dataDxfId="118"/>
    <tableColumn id="3" name="Column3" dataDxfId="117"/>
    <tableColumn id="4" name="Column4" dataDxfId="116"/>
    <tableColumn id="5" name="Column5" headerRowDxfId="115" dataDxfId="114"/>
    <tableColumn id="6" name="Column6" headerRowDxfId="113" dataDxfId="112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7" name="Table573208" displayName="Table573208" ref="K26:N30" headerRowCount="0" totalsRowShown="0" headerRowDxfId="111" dataDxfId="110">
  <tableColumns count="4">
    <tableColumn id="1" name="Column1" dataDxfId="109"/>
    <tableColumn id="2" name="Column2" dataDxfId="108"/>
    <tableColumn id="3" name="Column3" dataDxfId="107"/>
    <tableColumn id="4" name="Column4" dataDxfId="106"/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id="8" name="Table5219" displayName="Table5219" ref="K9:K11" headerRowCount="0" totalsRowShown="0" headerRowDxfId="105" dataDxfId="104">
  <tableColumns count="1">
    <tableColumn id="1" name="Column1" dataDxfId="103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id="9" name="Table572210" displayName="Table572210" ref="L9:L11" headerRowCount="0" totalsRowShown="0" headerRowDxfId="102" dataDxfId="101">
  <tableColumns count="1">
    <tableColumn id="1" name="Column1" dataDxfId="10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showGridLines="0" workbookViewId="0">
      <selection activeCell="F32" sqref="F32"/>
    </sheetView>
  </sheetViews>
  <sheetFormatPr defaultRowHeight="15" x14ac:dyDescent="0.25"/>
  <cols>
    <col min="1" max="1" width="0.85546875" customWidth="1"/>
    <col min="2" max="2" width="9.85546875" customWidth="1"/>
    <col min="3" max="3" width="6" customWidth="1"/>
    <col min="4" max="4" width="7.140625" customWidth="1"/>
    <col min="5" max="5" width="1" customWidth="1"/>
    <col min="6" max="6" width="18.140625" bestFit="1" customWidth="1"/>
    <col min="7" max="7" width="10.42578125" customWidth="1"/>
    <col min="8" max="8" width="2.42578125" customWidth="1"/>
    <col min="9" max="9" width="10.140625" customWidth="1"/>
    <col min="10" max="10" width="1" customWidth="1"/>
    <col min="11" max="11" width="19.5703125" customWidth="1"/>
    <col min="12" max="12" width="44.42578125" customWidth="1"/>
    <col min="13" max="13" width="11" customWidth="1"/>
    <col min="14" max="14" width="13.5703125" customWidth="1"/>
    <col min="15" max="15" width="13.28515625" customWidth="1"/>
    <col min="16" max="16" width="28.42578125" customWidth="1"/>
    <col min="17" max="17" width="9.5703125" customWidth="1"/>
    <col min="18" max="18" width="12.7109375" customWidth="1"/>
    <col min="19" max="19" width="15.140625" customWidth="1"/>
  </cols>
  <sheetData>
    <row r="1" spans="2:19" ht="3.75" customHeight="1" thickBot="1" x14ac:dyDescent="0.3"/>
    <row r="2" spans="2:19" ht="15.75" customHeight="1" x14ac:dyDescent="0.25">
      <c r="B2" s="57" t="s">
        <v>0</v>
      </c>
      <c r="C2" s="58"/>
      <c r="D2" s="59"/>
      <c r="F2" s="60" t="s">
        <v>1</v>
      </c>
      <c r="G2" s="62"/>
      <c r="H2" s="64" t="s">
        <v>2</v>
      </c>
      <c r="I2" s="66"/>
      <c r="K2" s="68" t="s">
        <v>3</v>
      </c>
      <c r="L2" s="44" t="s">
        <v>4</v>
      </c>
      <c r="N2" s="45" t="s">
        <v>5</v>
      </c>
      <c r="O2" s="45"/>
      <c r="P2" s="45"/>
      <c r="Q2" s="45"/>
      <c r="R2" s="45"/>
      <c r="S2" s="45"/>
    </row>
    <row r="3" spans="2:19" ht="15.75" thickBot="1" x14ac:dyDescent="0.3">
      <c r="B3" s="1" t="s">
        <v>6</v>
      </c>
      <c r="C3" s="2" t="s">
        <v>7</v>
      </c>
      <c r="D3" s="3" t="s">
        <v>8</v>
      </c>
      <c r="F3" s="61"/>
      <c r="G3" s="63"/>
      <c r="H3" s="65"/>
      <c r="I3" s="67"/>
      <c r="K3" s="68"/>
      <c r="L3" s="44"/>
      <c r="N3" s="4" t="str">
        <f>IF(M1=0,"Name","Nome")</f>
        <v>Name</v>
      </c>
      <c r="O3" s="4" t="s">
        <v>9</v>
      </c>
      <c r="P3" s="4" t="str">
        <f>IF(M1=0,"Effect","Efeito")</f>
        <v>Effect</v>
      </c>
      <c r="Q3" s="4" t="str">
        <f>IF(M1=0,"Defense","Defesa")</f>
        <v>Defense</v>
      </c>
      <c r="R3" s="5" t="s">
        <v>10</v>
      </c>
      <c r="S3" s="5" t="s">
        <v>11</v>
      </c>
    </row>
    <row r="4" spans="2:19" ht="15" customHeight="1" x14ac:dyDescent="0.25">
      <c r="B4" s="46" t="s">
        <v>12</v>
      </c>
      <c r="C4" s="47"/>
      <c r="D4" s="48"/>
      <c r="F4" s="49" t="s">
        <v>13</v>
      </c>
      <c r="G4" s="51"/>
      <c r="H4" s="53" t="s">
        <v>2</v>
      </c>
      <c r="I4" s="55"/>
      <c r="K4" s="6"/>
      <c r="L4" s="6"/>
      <c r="N4" s="7"/>
      <c r="O4" s="7"/>
      <c r="P4" s="7"/>
      <c r="Q4" s="7"/>
      <c r="R4" s="8"/>
      <c r="S4" s="7"/>
    </row>
    <row r="5" spans="2:19" ht="15.75" customHeight="1" thickBot="1" x14ac:dyDescent="0.3">
      <c r="B5" s="9" t="s">
        <v>14</v>
      </c>
      <c r="C5" s="10"/>
      <c r="D5" s="11" t="str">
        <f>IF($C5 &lt;= 0, "1d2", IF($C5 = 1, "1d4", IF($C5  = 2, "1d6", IF($C5  = 3, "1d8", IF($C5  = 4, "1d10", IF($C5  = 5, "2d6", IF($C5  = 6, "2d8", IF($C5  = 7, "2d10", IF($C5  = 8, "3d8", IF($C5  = 9, "3d10", IF($C5  = 10, "4d8", )))))))))))</f>
        <v>1d2</v>
      </c>
      <c r="F5" s="50"/>
      <c r="G5" s="52"/>
      <c r="H5" s="54"/>
      <c r="I5" s="56"/>
      <c r="K5" s="6"/>
      <c r="L5" s="6"/>
      <c r="N5" s="7"/>
      <c r="O5" s="7"/>
      <c r="P5" s="7"/>
      <c r="Q5" s="7"/>
      <c r="R5" s="8"/>
      <c r="S5" s="7"/>
    </row>
    <row r="6" spans="2:19" x14ac:dyDescent="0.25">
      <c r="B6" s="12" t="s">
        <v>15</v>
      </c>
      <c r="C6" s="13"/>
      <c r="D6" s="14" t="str">
        <f t="shared" ref="D6:D7" si="0">IF($C6 &lt;= 0, "1d2", IF($C6 = 1, "1d4", IF($C6  = 2, "1d6", IF($C6  = 3, "1d8", IF($C6  = 4, "1d10", IF($C6  = 5, "2d6", IF($C6  = 6, "2d8", IF($C6  = 7, "2d10", IF($C6  = 8, "3d8", IF($C6  = 9, "3d10", IF($C6  = 10, "4d8", )))))))))))</f>
        <v>1d2</v>
      </c>
      <c r="F6" s="69" t="s">
        <v>16</v>
      </c>
      <c r="G6" s="71"/>
      <c r="H6" s="73" t="s">
        <v>2</v>
      </c>
      <c r="I6" s="75"/>
      <c r="K6" s="6"/>
      <c r="L6" s="6"/>
    </row>
    <row r="7" spans="2:19" ht="15.75" customHeight="1" thickBot="1" x14ac:dyDescent="0.3">
      <c r="B7" s="15" t="s">
        <v>17</v>
      </c>
      <c r="C7" s="16"/>
      <c r="D7" s="17" t="str">
        <f t="shared" si="0"/>
        <v>1d2</v>
      </c>
      <c r="F7" s="70"/>
      <c r="G7" s="72"/>
      <c r="H7" s="74"/>
      <c r="I7" s="76"/>
      <c r="K7" s="77" t="s">
        <v>18</v>
      </c>
      <c r="L7" s="43" t="s">
        <v>19</v>
      </c>
      <c r="M7" s="6"/>
      <c r="N7" s="6"/>
      <c r="P7" s="6"/>
      <c r="Q7" s="6"/>
      <c r="R7" s="6"/>
    </row>
    <row r="8" spans="2:19" ht="15.75" thickBot="1" x14ac:dyDescent="0.3">
      <c r="B8" s="81" t="s">
        <v>20</v>
      </c>
      <c r="C8" s="82"/>
      <c r="D8" s="83"/>
      <c r="K8" s="77"/>
      <c r="L8" s="43"/>
      <c r="M8" s="6"/>
      <c r="N8" s="6"/>
      <c r="P8" s="6"/>
      <c r="Q8" s="6"/>
      <c r="R8" s="6"/>
    </row>
    <row r="9" spans="2:19" x14ac:dyDescent="0.25">
      <c r="B9" s="18" t="s">
        <v>21</v>
      </c>
      <c r="C9" s="19"/>
      <c r="D9" s="20" t="str">
        <f t="shared" ref="D9:D12" si="1">IF($C9 &lt;= 0, "1d2", IF($C9 = 1, "1d4", IF($C9  = 2, "1d6", IF($C9  = 3, "1d8", IF($C9  = 4, "1d10", IF($C9  = 5, "2d6", IF($C9  = 6, "2d8", IF($C9  = 7, "2d10", IF($C9  = 8, "3d8", IF($C9  = 9, "3d10", IF($C9  = 10, "4d8", )))))))))))</f>
        <v>1d2</v>
      </c>
      <c r="F9" s="84" t="s">
        <v>22</v>
      </c>
      <c r="G9" s="86"/>
      <c r="H9" s="86"/>
      <c r="I9" s="87"/>
      <c r="K9" s="6"/>
      <c r="L9" s="6"/>
      <c r="M9" s="6"/>
      <c r="N9" s="6"/>
    </row>
    <row r="10" spans="2:19" ht="15" customHeight="1" thickBot="1" x14ac:dyDescent="0.3">
      <c r="B10" s="21" t="s">
        <v>23</v>
      </c>
      <c r="C10" s="22"/>
      <c r="D10" s="23" t="str">
        <f t="shared" si="1"/>
        <v>1d2</v>
      </c>
      <c r="F10" s="85"/>
      <c r="G10" s="88"/>
      <c r="H10" s="88"/>
      <c r="I10" s="89"/>
      <c r="K10" s="6"/>
      <c r="L10" s="6"/>
      <c r="M10" s="6"/>
      <c r="N10" s="6"/>
    </row>
    <row r="11" spans="2:19" ht="15.75" customHeight="1" thickBot="1" x14ac:dyDescent="0.3">
      <c r="B11" s="18" t="s">
        <v>24</v>
      </c>
      <c r="C11" s="19"/>
      <c r="D11" s="20" t="str">
        <f t="shared" si="1"/>
        <v>1d2</v>
      </c>
      <c r="K11" s="6"/>
      <c r="L11" s="6"/>
      <c r="M11" s="6"/>
      <c r="N11" s="6"/>
    </row>
    <row r="12" spans="2:19" ht="15.75" customHeight="1" thickBot="1" x14ac:dyDescent="0.3">
      <c r="B12" s="21" t="s">
        <v>25</v>
      </c>
      <c r="C12" s="22"/>
      <c r="D12" s="23" t="str">
        <f t="shared" si="1"/>
        <v>1d2</v>
      </c>
      <c r="F12" s="90" t="s">
        <v>26</v>
      </c>
      <c r="G12" s="92">
        <f>8+G17</f>
        <v>8</v>
      </c>
      <c r="H12" s="92"/>
      <c r="I12" s="93"/>
      <c r="M12" s="6"/>
      <c r="N12" s="6"/>
    </row>
    <row r="13" spans="2:19" ht="15.75" customHeight="1" thickBot="1" x14ac:dyDescent="0.3">
      <c r="B13" s="96" t="s">
        <v>27</v>
      </c>
      <c r="C13" s="97"/>
      <c r="D13" s="98"/>
      <c r="F13" s="91"/>
      <c r="G13" s="94"/>
      <c r="H13" s="94"/>
      <c r="I13" s="95"/>
    </row>
    <row r="14" spans="2:19" ht="15" customHeight="1" thickBot="1" x14ac:dyDescent="0.3">
      <c r="B14" s="24" t="s">
        <v>28</v>
      </c>
      <c r="C14" s="25"/>
      <c r="D14" s="26" t="str">
        <f t="shared" ref="D14:D16" si="2">IF($C14 &lt;= 0, "1d2", IF($C14 = 1, "1d4", IF($C14  = 2, "1d6", IF($C14  = 3, "1d8", IF($C14  = 4, "1d10", IF($C14  = 5, "2d6", IF($C14  = 6, "2d8", IF($C14  = 7, "2d10", IF($C14  = 8, "3d8", IF($C14  = 9, "3d10", IF($C14  = 10, "4d8", )))))))))))</f>
        <v>1d2</v>
      </c>
    </row>
    <row r="15" spans="2:19" ht="15" customHeight="1" x14ac:dyDescent="0.25">
      <c r="B15" s="27" t="s">
        <v>29</v>
      </c>
      <c r="C15" s="28"/>
      <c r="D15" s="29" t="str">
        <f t="shared" si="2"/>
        <v>1d2</v>
      </c>
      <c r="F15" s="99" t="s">
        <v>30</v>
      </c>
      <c r="G15" s="101"/>
    </row>
    <row r="16" spans="2:19" ht="15.75" customHeight="1" thickBot="1" x14ac:dyDescent="0.3">
      <c r="B16" s="30" t="s">
        <v>31</v>
      </c>
      <c r="C16" s="31"/>
      <c r="D16" s="32" t="str">
        <f t="shared" si="2"/>
        <v>1d2</v>
      </c>
      <c r="F16" s="100"/>
      <c r="G16" s="102"/>
    </row>
    <row r="17" spans="2:14" ht="15" customHeight="1" x14ac:dyDescent="0.25">
      <c r="B17" s="103" t="s">
        <v>32</v>
      </c>
      <c r="C17" s="104"/>
      <c r="D17" s="105"/>
      <c r="F17" s="106" t="s">
        <v>33</v>
      </c>
      <c r="G17" s="108"/>
    </row>
    <row r="18" spans="2:14" ht="15.75" customHeight="1" thickBot="1" x14ac:dyDescent="0.3">
      <c r="B18" s="33" t="s">
        <v>34</v>
      </c>
      <c r="C18" s="34"/>
      <c r="D18" s="35" t="str">
        <f t="shared" ref="D18:D25" si="3">IF($C18 &lt;= 0, "1d2", IF($C18 = 1, "1d4", IF($C18  = 2, "1d6", IF($C18  = 3, "1d8", IF($C18  = 4, "1d10", IF($C18  = 5, "2d6", IF($C18  = 6, "2d8", IF($C18  = 7, "2d10", IF($C18  = 8, "3d8", IF($C18  = 9, "3d10", IF($C18  = 10, "4d8", )))))))))))</f>
        <v>1d2</v>
      </c>
      <c r="F18" s="107"/>
      <c r="G18" s="109"/>
    </row>
    <row r="19" spans="2:14" ht="15.75" thickBot="1" x14ac:dyDescent="0.3">
      <c r="B19" s="36" t="s">
        <v>35</v>
      </c>
      <c r="C19" s="37"/>
      <c r="D19" s="38" t="str">
        <f t="shared" si="3"/>
        <v>1d2</v>
      </c>
    </row>
    <row r="20" spans="2:14" x14ac:dyDescent="0.25">
      <c r="B20" s="33" t="s">
        <v>36</v>
      </c>
      <c r="C20" s="34"/>
      <c r="D20" s="35" t="str">
        <f t="shared" si="3"/>
        <v>1d2</v>
      </c>
      <c r="F20" s="78" t="str">
        <f>IF(P18 = 0, "Defense Calculation", "Cálculo de Defesa")</f>
        <v>Defense Calculation</v>
      </c>
      <c r="G20" s="79"/>
      <c r="H20" s="79"/>
      <c r="I20" s="80"/>
    </row>
    <row r="21" spans="2:14" x14ac:dyDescent="0.25">
      <c r="B21" s="36" t="s">
        <v>37</v>
      </c>
      <c r="C21" s="37"/>
      <c r="D21" s="38" t="str">
        <f t="shared" si="3"/>
        <v>1d2</v>
      </c>
      <c r="F21" s="39" t="str">
        <f>IF(P18 = 0, "Pre-Defense", "Antes da Defesa")</f>
        <v>Pre-Defense</v>
      </c>
      <c r="G21" s="115" t="str">
        <f>IF(P18 = 0, "Post-Defense", "Pós-Defesa")</f>
        <v>Post-Defense</v>
      </c>
      <c r="H21" s="115"/>
      <c r="I21" s="116"/>
    </row>
    <row r="22" spans="2:14" ht="15" customHeight="1" x14ac:dyDescent="0.25">
      <c r="B22" s="33" t="s">
        <v>38</v>
      </c>
      <c r="C22" s="34"/>
      <c r="D22" s="35" t="str">
        <f t="shared" si="3"/>
        <v>1d2</v>
      </c>
      <c r="F22" s="117"/>
      <c r="G22" s="119" t="str">
        <f>IF(F22 = "", "", IF(G17 &lt; 0, F22 - (G15), IF(ROUNDUP(F22 * 15/(G17+15) - (G15), 0) &gt;= 0, ROUNDUP(F22 * 15/(G17+15) - (G15), 0), 0)))</f>
        <v/>
      </c>
      <c r="H22" s="119"/>
      <c r="I22" s="120"/>
    </row>
    <row r="23" spans="2:14" ht="15.75" customHeight="1" thickBot="1" x14ac:dyDescent="0.3">
      <c r="B23" s="36" t="s">
        <v>39</v>
      </c>
      <c r="C23" s="37"/>
      <c r="D23" s="38" t="str">
        <f t="shared" si="3"/>
        <v>1d2</v>
      </c>
      <c r="F23" s="118"/>
      <c r="G23" s="121"/>
      <c r="H23" s="121"/>
      <c r="I23" s="122"/>
    </row>
    <row r="24" spans="2:14" ht="15.75" thickBot="1" x14ac:dyDescent="0.3">
      <c r="B24" s="33" t="s">
        <v>40</v>
      </c>
      <c r="C24" s="34"/>
      <c r="D24" s="35" t="str">
        <f t="shared" si="3"/>
        <v>1d2</v>
      </c>
      <c r="K24" s="110" t="s">
        <v>41</v>
      </c>
      <c r="L24" s="110" t="s">
        <v>42</v>
      </c>
      <c r="M24" s="110" t="s">
        <v>43</v>
      </c>
      <c r="N24" s="110" t="s">
        <v>44</v>
      </c>
    </row>
    <row r="25" spans="2:14" ht="15" customHeight="1" thickBot="1" x14ac:dyDescent="0.3">
      <c r="B25" s="40" t="s">
        <v>45</v>
      </c>
      <c r="C25" s="41"/>
      <c r="D25" s="42" t="str">
        <f t="shared" si="3"/>
        <v>1d2</v>
      </c>
      <c r="F25" s="111" t="s">
        <v>46</v>
      </c>
      <c r="G25" s="113"/>
      <c r="K25" s="110"/>
      <c r="L25" s="110"/>
      <c r="M25" s="110"/>
      <c r="N25" s="110"/>
    </row>
    <row r="26" spans="2:14" ht="15.75" thickBot="1" x14ac:dyDescent="0.3">
      <c r="F26" s="112"/>
      <c r="G26" s="114"/>
      <c r="K26" s="6"/>
      <c r="L26" s="7"/>
      <c r="M26" s="6"/>
      <c r="N26" s="6"/>
    </row>
    <row r="27" spans="2:14" x14ac:dyDescent="0.25">
      <c r="K27" s="6"/>
      <c r="L27" s="7"/>
      <c r="M27" s="6"/>
      <c r="N27" s="6"/>
    </row>
    <row r="28" spans="2:14" x14ac:dyDescent="0.25">
      <c r="K28" s="6"/>
      <c r="L28" s="7"/>
      <c r="M28" s="6"/>
      <c r="N28" s="6"/>
    </row>
    <row r="29" spans="2:14" x14ac:dyDescent="0.25">
      <c r="K29" s="6"/>
      <c r="L29" s="7"/>
      <c r="M29" s="6"/>
      <c r="N29" s="6"/>
    </row>
  </sheetData>
  <mergeCells count="40">
    <mergeCell ref="N24:N25"/>
    <mergeCell ref="F25:F26"/>
    <mergeCell ref="G25:G26"/>
    <mergeCell ref="G21:I21"/>
    <mergeCell ref="F22:F23"/>
    <mergeCell ref="G22:I23"/>
    <mergeCell ref="K24:K25"/>
    <mergeCell ref="L24:L25"/>
    <mergeCell ref="M24:M25"/>
    <mergeCell ref="H6:H7"/>
    <mergeCell ref="I6:I7"/>
    <mergeCell ref="K7:K8"/>
    <mergeCell ref="F20:I20"/>
    <mergeCell ref="B8:D8"/>
    <mergeCell ref="F9:F10"/>
    <mergeCell ref="G9:I10"/>
    <mergeCell ref="F12:F13"/>
    <mergeCell ref="G12:I13"/>
    <mergeCell ref="B13:D13"/>
    <mergeCell ref="F15:F16"/>
    <mergeCell ref="G15:G16"/>
    <mergeCell ref="B17:D17"/>
    <mergeCell ref="F17:F18"/>
    <mergeCell ref="G17:G18"/>
    <mergeCell ref="L7:L8"/>
    <mergeCell ref="L2:L3"/>
    <mergeCell ref="N2:S2"/>
    <mergeCell ref="B4:D4"/>
    <mergeCell ref="F4:F5"/>
    <mergeCell ref="G4:G5"/>
    <mergeCell ref="H4:H5"/>
    <mergeCell ref="I4:I5"/>
    <mergeCell ref="B2:D2"/>
    <mergeCell ref="F2:F3"/>
    <mergeCell ref="G2:G3"/>
    <mergeCell ref="H2:H3"/>
    <mergeCell ref="I2:I3"/>
    <mergeCell ref="K2:K3"/>
    <mergeCell ref="F6:F7"/>
    <mergeCell ref="G6:G7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showGridLines="0" workbookViewId="0">
      <selection activeCell="P15" sqref="P15"/>
    </sheetView>
  </sheetViews>
  <sheetFormatPr defaultRowHeight="15" x14ac:dyDescent="0.25"/>
  <cols>
    <col min="1" max="1" width="0.85546875" customWidth="1"/>
    <col min="2" max="2" width="9.85546875" customWidth="1"/>
    <col min="3" max="3" width="6" customWidth="1"/>
    <col min="4" max="4" width="7.140625" customWidth="1"/>
    <col min="5" max="5" width="1" customWidth="1"/>
    <col min="6" max="6" width="18.140625" bestFit="1" customWidth="1"/>
    <col min="7" max="7" width="10.42578125" customWidth="1"/>
    <col min="8" max="8" width="2.42578125" customWidth="1"/>
    <col min="9" max="9" width="10.140625" customWidth="1"/>
    <col min="10" max="10" width="1" customWidth="1"/>
    <col min="11" max="11" width="19.5703125" customWidth="1"/>
    <col min="12" max="12" width="45.85546875" customWidth="1"/>
    <col min="13" max="13" width="11" customWidth="1"/>
    <col min="14" max="14" width="18.5703125" customWidth="1"/>
    <col min="15" max="15" width="13.28515625" customWidth="1"/>
    <col min="16" max="16" width="35.42578125" bestFit="1" customWidth="1"/>
    <col min="17" max="17" width="9.5703125" customWidth="1"/>
    <col min="18" max="18" width="12.7109375" customWidth="1"/>
    <col min="19" max="19" width="20.85546875" customWidth="1"/>
  </cols>
  <sheetData>
    <row r="1" spans="2:19" ht="3.75" customHeight="1" thickBot="1" x14ac:dyDescent="0.3"/>
    <row r="2" spans="2:19" ht="15.75" customHeight="1" x14ac:dyDescent="0.25">
      <c r="B2" s="57" t="s">
        <v>0</v>
      </c>
      <c r="C2" s="58"/>
      <c r="D2" s="59"/>
      <c r="F2" s="60" t="s">
        <v>1</v>
      </c>
      <c r="G2" s="62">
        <v>29</v>
      </c>
      <c r="H2" s="64" t="s">
        <v>2</v>
      </c>
      <c r="I2" s="66">
        <v>29</v>
      </c>
      <c r="K2" s="68" t="s">
        <v>3</v>
      </c>
      <c r="L2" s="44" t="s">
        <v>4</v>
      </c>
      <c r="N2" s="45" t="s">
        <v>5</v>
      </c>
      <c r="O2" s="45"/>
      <c r="P2" s="45"/>
      <c r="Q2" s="45"/>
      <c r="R2" s="45"/>
      <c r="S2" s="45"/>
    </row>
    <row r="3" spans="2:19" ht="15.75" thickBot="1" x14ac:dyDescent="0.3">
      <c r="B3" s="1" t="s">
        <v>6</v>
      </c>
      <c r="C3" s="2" t="s">
        <v>7</v>
      </c>
      <c r="D3" s="3" t="s">
        <v>8</v>
      </c>
      <c r="F3" s="61"/>
      <c r="G3" s="63"/>
      <c r="H3" s="65"/>
      <c r="I3" s="67"/>
      <c r="K3" s="68"/>
      <c r="L3" s="44"/>
      <c r="N3" s="4" t="str">
        <f>IF(M1=0,"Name","Nome")</f>
        <v>Name</v>
      </c>
      <c r="O3" s="4" t="s">
        <v>9</v>
      </c>
      <c r="P3" s="4" t="str">
        <f>IF(M1=0,"Effect","Efeito")</f>
        <v>Effect</v>
      </c>
      <c r="Q3" s="4" t="str">
        <f>IF(M1=0,"Defense","Defesa")</f>
        <v>Defense</v>
      </c>
      <c r="R3" s="5" t="s">
        <v>10</v>
      </c>
      <c r="S3" s="5" t="s">
        <v>11</v>
      </c>
    </row>
    <row r="4" spans="2:19" ht="15" customHeight="1" x14ac:dyDescent="0.25">
      <c r="B4" s="46" t="s">
        <v>12</v>
      </c>
      <c r="C4" s="47"/>
      <c r="D4" s="48"/>
      <c r="F4" s="49" t="s">
        <v>13</v>
      </c>
      <c r="G4" s="51">
        <v>12</v>
      </c>
      <c r="H4" s="53" t="s">
        <v>2</v>
      </c>
      <c r="I4" s="55">
        <v>12</v>
      </c>
      <c r="K4" s="6"/>
      <c r="L4" s="6"/>
      <c r="N4" s="7" t="s">
        <v>59</v>
      </c>
      <c r="O4" s="7" t="s">
        <v>60</v>
      </c>
      <c r="P4" s="7" t="s">
        <v>62</v>
      </c>
      <c r="Q4" s="7" t="s">
        <v>15</v>
      </c>
      <c r="R4" s="8" t="s">
        <v>63</v>
      </c>
      <c r="S4" s="7" t="s">
        <v>61</v>
      </c>
    </row>
    <row r="5" spans="2:19" ht="15.75" customHeight="1" thickBot="1" x14ac:dyDescent="0.3">
      <c r="B5" s="9" t="s">
        <v>14</v>
      </c>
      <c r="C5" s="10">
        <v>4</v>
      </c>
      <c r="D5" s="11" t="str">
        <f>IF($C5 &lt;= 0, "1d2", IF($C5 = 1, "1d4", IF($C5  = 2, "1d6", IF($C5  = 3, "1d8", IF($C5  = 4, "1d10", IF($C5  = 5, "2d6", IF($C5  = 6, "2d8", IF($C5  = 7, "2d10", IF($C5  = 8, "3d8", IF($C5  = 9, "3d10", IF($C5  = 10, "4d8", )))))))))))</f>
        <v>1d10</v>
      </c>
      <c r="F5" s="50"/>
      <c r="G5" s="52"/>
      <c r="H5" s="54"/>
      <c r="I5" s="56"/>
      <c r="K5" s="6"/>
      <c r="L5" s="6"/>
      <c r="N5" s="7"/>
      <c r="O5" s="7"/>
      <c r="P5" s="7"/>
      <c r="Q5" s="7"/>
      <c r="R5" s="8"/>
      <c r="S5" s="7"/>
    </row>
    <row r="6" spans="2:19" x14ac:dyDescent="0.25">
      <c r="B6" s="12" t="s">
        <v>15</v>
      </c>
      <c r="C6" s="13">
        <v>3</v>
      </c>
      <c r="D6" s="14" t="str">
        <f t="shared" ref="D6:D7" si="0">IF($C6 &lt;= 0, "1d2", IF($C6 = 1, "1d4", IF($C6  = 2, "1d6", IF($C6  = 3, "1d8", IF($C6  = 4, "1d10", IF($C6  = 5, "2d6", IF($C6  = 6, "2d8", IF($C6  = 7, "2d10", IF($C6  = 8, "3d8", IF($C6  = 9, "3d10", IF($C6  = 10, "4d8", )))))))))))</f>
        <v>1d8</v>
      </c>
      <c r="F6" s="69" t="s">
        <v>16</v>
      </c>
      <c r="G6" s="71">
        <v>15</v>
      </c>
      <c r="H6" s="73" t="s">
        <v>2</v>
      </c>
      <c r="I6" s="75">
        <v>15</v>
      </c>
      <c r="K6" s="6"/>
      <c r="L6" s="6"/>
    </row>
    <row r="7" spans="2:19" ht="15.75" customHeight="1" thickBot="1" x14ac:dyDescent="0.3">
      <c r="B7" s="15" t="s">
        <v>17</v>
      </c>
      <c r="C7" s="16">
        <v>6</v>
      </c>
      <c r="D7" s="17" t="str">
        <f t="shared" si="0"/>
        <v>2d8</v>
      </c>
      <c r="F7" s="70"/>
      <c r="G7" s="72"/>
      <c r="H7" s="74"/>
      <c r="I7" s="76"/>
      <c r="K7" s="77" t="s">
        <v>18</v>
      </c>
      <c r="L7" s="43" t="s">
        <v>19</v>
      </c>
      <c r="M7" s="6"/>
      <c r="N7" s="6"/>
      <c r="P7" s="6"/>
      <c r="Q7" s="6"/>
      <c r="R7" s="6"/>
    </row>
    <row r="8" spans="2:19" ht="15.75" thickBot="1" x14ac:dyDescent="0.3">
      <c r="B8" s="81" t="s">
        <v>20</v>
      </c>
      <c r="C8" s="82"/>
      <c r="D8" s="83"/>
      <c r="K8" s="77"/>
      <c r="L8" s="43"/>
      <c r="M8" s="6"/>
      <c r="N8" s="6"/>
      <c r="P8" s="6"/>
      <c r="Q8" s="6"/>
      <c r="R8" s="6"/>
    </row>
    <row r="9" spans="2:19" x14ac:dyDescent="0.25">
      <c r="B9" s="18" t="s">
        <v>21</v>
      </c>
      <c r="C9" s="19">
        <v>1</v>
      </c>
      <c r="D9" s="20" t="str">
        <f t="shared" ref="D9:D12" si="1">IF($C9 &lt;= 0, "1d2", IF($C9 = 1, "1d4", IF($C9  = 2, "1d6", IF($C9  = 3, "1d8", IF($C9  = 4, "1d10", IF($C9  = 5, "2d6", IF($C9  = 6, "2d8", IF($C9  = 7, "2d10", IF($C9  = 8, "3d8", IF($C9  = 9, "3d10", IF($C9  = 10, "4d8", )))))))))))</f>
        <v>1d4</v>
      </c>
      <c r="F9" s="84" t="s">
        <v>22</v>
      </c>
      <c r="G9" s="86" t="s">
        <v>17</v>
      </c>
      <c r="H9" s="86"/>
      <c r="I9" s="87"/>
      <c r="K9" s="6"/>
      <c r="L9" s="6" t="s">
        <v>47</v>
      </c>
      <c r="M9" s="6"/>
      <c r="N9" s="6"/>
    </row>
    <row r="10" spans="2:19" ht="15" customHeight="1" thickBot="1" x14ac:dyDescent="0.3">
      <c r="B10" s="21" t="s">
        <v>23</v>
      </c>
      <c r="C10" s="22">
        <v>0</v>
      </c>
      <c r="D10" s="23" t="str">
        <f t="shared" si="1"/>
        <v>1d2</v>
      </c>
      <c r="F10" s="85"/>
      <c r="G10" s="88"/>
      <c r="H10" s="88"/>
      <c r="I10" s="89"/>
      <c r="K10" s="6"/>
      <c r="L10" s="6"/>
      <c r="M10" s="6"/>
      <c r="N10" s="6"/>
    </row>
    <row r="11" spans="2:19" ht="15.75" customHeight="1" thickBot="1" x14ac:dyDescent="0.3">
      <c r="B11" s="18" t="s">
        <v>24</v>
      </c>
      <c r="C11" s="19">
        <v>2</v>
      </c>
      <c r="D11" s="20" t="str">
        <f t="shared" si="1"/>
        <v>1d6</v>
      </c>
      <c r="K11" s="6"/>
      <c r="L11" s="6"/>
      <c r="M11" s="6"/>
      <c r="N11" s="6"/>
    </row>
    <row r="12" spans="2:19" ht="15.75" customHeight="1" thickBot="1" x14ac:dyDescent="0.3">
      <c r="B12" s="21" t="s">
        <v>25</v>
      </c>
      <c r="C12" s="22">
        <v>5</v>
      </c>
      <c r="D12" s="23" t="str">
        <f t="shared" si="1"/>
        <v>2d6</v>
      </c>
      <c r="F12" s="90" t="s">
        <v>26</v>
      </c>
      <c r="G12" s="92">
        <f>8+G17</f>
        <v>10</v>
      </c>
      <c r="H12" s="92"/>
      <c r="I12" s="93"/>
      <c r="M12" s="6"/>
      <c r="N12" s="6"/>
    </row>
    <row r="13" spans="2:19" ht="15.75" customHeight="1" thickBot="1" x14ac:dyDescent="0.3">
      <c r="B13" s="96" t="s">
        <v>27</v>
      </c>
      <c r="C13" s="97"/>
      <c r="D13" s="98"/>
      <c r="F13" s="91"/>
      <c r="G13" s="94"/>
      <c r="H13" s="94"/>
      <c r="I13" s="95"/>
    </row>
    <row r="14" spans="2:19" ht="15" customHeight="1" thickBot="1" x14ac:dyDescent="0.3">
      <c r="B14" s="24" t="s">
        <v>28</v>
      </c>
      <c r="C14" s="25">
        <v>0</v>
      </c>
      <c r="D14" s="26" t="str">
        <f t="shared" ref="D14:D16" si="2">IF($C14 &lt;= 0, "1d2", IF($C14 = 1, "1d4", IF($C14  = 2, "1d6", IF($C14  = 3, "1d8", IF($C14  = 4, "1d10", IF($C14  = 5, "2d6", IF($C14  = 6, "2d8", IF($C14  = 7, "2d10", IF($C14  = 8, "3d8", IF($C14  = 9, "3d10", IF($C14  = 10, "4d8", )))))))))))</f>
        <v>1d2</v>
      </c>
    </row>
    <row r="15" spans="2:19" ht="15" customHeight="1" x14ac:dyDescent="0.25">
      <c r="B15" s="27" t="s">
        <v>29</v>
      </c>
      <c r="C15" s="28">
        <v>0</v>
      </c>
      <c r="D15" s="29" t="str">
        <f t="shared" si="2"/>
        <v>1d2</v>
      </c>
      <c r="F15" s="99" t="s">
        <v>30</v>
      </c>
      <c r="G15" s="101">
        <v>3</v>
      </c>
    </row>
    <row r="16" spans="2:19" ht="15.75" customHeight="1" thickBot="1" x14ac:dyDescent="0.3">
      <c r="B16" s="30" t="s">
        <v>31</v>
      </c>
      <c r="C16" s="31">
        <v>4</v>
      </c>
      <c r="D16" s="32" t="str">
        <f t="shared" si="2"/>
        <v>1d10</v>
      </c>
      <c r="F16" s="100"/>
      <c r="G16" s="102"/>
    </row>
    <row r="17" spans="2:14" ht="15" customHeight="1" x14ac:dyDescent="0.25">
      <c r="B17" s="103" t="s">
        <v>32</v>
      </c>
      <c r="C17" s="104"/>
      <c r="D17" s="105"/>
      <c r="F17" s="106" t="s">
        <v>33</v>
      </c>
      <c r="G17" s="108">
        <v>2</v>
      </c>
    </row>
    <row r="18" spans="2:14" ht="15.75" customHeight="1" thickBot="1" x14ac:dyDescent="0.3">
      <c r="B18" s="33" t="s">
        <v>34</v>
      </c>
      <c r="C18" s="34">
        <v>2</v>
      </c>
      <c r="D18" s="35" t="str">
        <f t="shared" ref="D18:D25" si="3">IF($C18 &lt;= 0, "1d2", IF($C18 = 1, "1d4", IF($C18  = 2, "1d6", IF($C18  = 3, "1d8", IF($C18  = 4, "1d10", IF($C18  = 5, "2d6", IF($C18  = 6, "2d8", IF($C18  = 7, "2d10", IF($C18  = 8, "3d8", IF($C18  = 9, "3d10", IF($C18  = 10, "4d8", )))))))))))</f>
        <v>1d6</v>
      </c>
      <c r="F18" s="107"/>
      <c r="G18" s="109"/>
    </row>
    <row r="19" spans="2:14" ht="15.75" thickBot="1" x14ac:dyDescent="0.3">
      <c r="B19" s="36" t="s">
        <v>35</v>
      </c>
      <c r="C19" s="37"/>
      <c r="D19" s="38" t="str">
        <f t="shared" si="3"/>
        <v>1d2</v>
      </c>
    </row>
    <row r="20" spans="2:14" x14ac:dyDescent="0.25">
      <c r="B20" s="33" t="s">
        <v>36</v>
      </c>
      <c r="C20" s="34"/>
      <c r="D20" s="35" t="str">
        <f t="shared" si="3"/>
        <v>1d2</v>
      </c>
      <c r="F20" s="78" t="str">
        <f>IF(P18 = 0, "Defense Calculation", "Cálculo de Defesa")</f>
        <v>Defense Calculation</v>
      </c>
      <c r="G20" s="79"/>
      <c r="H20" s="79"/>
      <c r="I20" s="80"/>
    </row>
    <row r="21" spans="2:14" x14ac:dyDescent="0.25">
      <c r="B21" s="36" t="s">
        <v>37</v>
      </c>
      <c r="C21" s="37">
        <v>4</v>
      </c>
      <c r="D21" s="38" t="str">
        <f t="shared" si="3"/>
        <v>1d10</v>
      </c>
      <c r="F21" s="39" t="str">
        <f>IF(P18 = 0, "Pre-Defense", "Antes da Defesa")</f>
        <v>Pre-Defense</v>
      </c>
      <c r="G21" s="115" t="str">
        <f>IF(P18 = 0, "Post-Defense", "Pós-Defesa")</f>
        <v>Post-Defense</v>
      </c>
      <c r="H21" s="115"/>
      <c r="I21" s="116"/>
    </row>
    <row r="22" spans="2:14" ht="15" customHeight="1" x14ac:dyDescent="0.25">
      <c r="B22" s="33" t="s">
        <v>38</v>
      </c>
      <c r="C22" s="34"/>
      <c r="D22" s="35" t="str">
        <f t="shared" si="3"/>
        <v>1d2</v>
      </c>
      <c r="F22" s="117"/>
      <c r="G22" s="119" t="str">
        <f>IF(F22 = "", "", IF(G17 &lt; 0, F22 - (G15), IF(ROUNDUP(F22 * 15/(G17+15) - (G15), 0) &gt;= 0, ROUNDUP(F22 * 15/(G17+15) - (G15), 0), 0)))</f>
        <v/>
      </c>
      <c r="H22" s="119"/>
      <c r="I22" s="120"/>
    </row>
    <row r="23" spans="2:14" ht="15.75" customHeight="1" thickBot="1" x14ac:dyDescent="0.3">
      <c r="B23" s="36" t="s">
        <v>39</v>
      </c>
      <c r="C23" s="37"/>
      <c r="D23" s="38" t="str">
        <f t="shared" si="3"/>
        <v>1d2</v>
      </c>
      <c r="F23" s="118"/>
      <c r="G23" s="121"/>
      <c r="H23" s="121"/>
      <c r="I23" s="122"/>
    </row>
    <row r="24" spans="2:14" ht="15.75" thickBot="1" x14ac:dyDescent="0.3">
      <c r="B24" s="33" t="s">
        <v>40</v>
      </c>
      <c r="C24" s="34"/>
      <c r="D24" s="35" t="str">
        <f t="shared" si="3"/>
        <v>1d2</v>
      </c>
      <c r="K24" s="110" t="s">
        <v>41</v>
      </c>
      <c r="L24" s="110" t="s">
        <v>42</v>
      </c>
      <c r="M24" s="110" t="s">
        <v>43</v>
      </c>
      <c r="N24" s="110" t="s">
        <v>44</v>
      </c>
    </row>
    <row r="25" spans="2:14" ht="15" customHeight="1" thickBot="1" x14ac:dyDescent="0.3">
      <c r="B25" s="40" t="s">
        <v>45</v>
      </c>
      <c r="C25" s="41"/>
      <c r="D25" s="42" t="str">
        <f t="shared" si="3"/>
        <v>1d2</v>
      </c>
      <c r="F25" s="111" t="s">
        <v>46</v>
      </c>
      <c r="G25" s="113">
        <v>5</v>
      </c>
      <c r="K25" s="110"/>
      <c r="L25" s="110"/>
      <c r="M25" s="110"/>
      <c r="N25" s="110"/>
    </row>
    <row r="26" spans="2:14" ht="30.75" thickBot="1" x14ac:dyDescent="0.3">
      <c r="F26" s="112"/>
      <c r="G26" s="114"/>
      <c r="K26" s="7" t="s">
        <v>48</v>
      </c>
      <c r="L26" s="7" t="s">
        <v>49</v>
      </c>
      <c r="M26" s="6" t="s">
        <v>50</v>
      </c>
      <c r="N26" s="6" t="s">
        <v>50</v>
      </c>
    </row>
    <row r="27" spans="2:14" ht="30" x14ac:dyDescent="0.25">
      <c r="K27" s="7" t="s">
        <v>51</v>
      </c>
      <c r="L27" s="7" t="s">
        <v>52</v>
      </c>
      <c r="M27" s="6" t="s">
        <v>50</v>
      </c>
      <c r="N27" s="6" t="s">
        <v>50</v>
      </c>
    </row>
    <row r="28" spans="2:14" ht="30" x14ac:dyDescent="0.25">
      <c r="K28" s="7" t="s">
        <v>53</v>
      </c>
      <c r="L28" s="7" t="s">
        <v>73</v>
      </c>
      <c r="M28" s="6" t="s">
        <v>50</v>
      </c>
      <c r="N28" s="6" t="s">
        <v>50</v>
      </c>
    </row>
    <row r="29" spans="2:14" ht="30" x14ac:dyDescent="0.25">
      <c r="K29" s="6" t="s">
        <v>56</v>
      </c>
      <c r="L29" s="7" t="s">
        <v>55</v>
      </c>
      <c r="M29" s="6" t="s">
        <v>37</v>
      </c>
      <c r="N29" s="6" t="s">
        <v>54</v>
      </c>
    </row>
    <row r="30" spans="2:14" ht="60" x14ac:dyDescent="0.25">
      <c r="K30" s="6" t="s">
        <v>57</v>
      </c>
      <c r="L30" s="7" t="s">
        <v>74</v>
      </c>
      <c r="M30" s="6" t="s">
        <v>14</v>
      </c>
      <c r="N30" s="6" t="s">
        <v>58</v>
      </c>
    </row>
  </sheetData>
  <mergeCells count="40">
    <mergeCell ref="N24:N25"/>
    <mergeCell ref="F25:F26"/>
    <mergeCell ref="G25:G26"/>
    <mergeCell ref="G21:I21"/>
    <mergeCell ref="F22:F23"/>
    <mergeCell ref="G22:I23"/>
    <mergeCell ref="K24:K25"/>
    <mergeCell ref="L24:L25"/>
    <mergeCell ref="M24:M25"/>
    <mergeCell ref="H6:H7"/>
    <mergeCell ref="I6:I7"/>
    <mergeCell ref="K7:K8"/>
    <mergeCell ref="F20:I20"/>
    <mergeCell ref="B8:D8"/>
    <mergeCell ref="F9:F10"/>
    <mergeCell ref="G9:I10"/>
    <mergeCell ref="F12:F13"/>
    <mergeCell ref="G12:I13"/>
    <mergeCell ref="B13:D13"/>
    <mergeCell ref="F15:F16"/>
    <mergeCell ref="G15:G16"/>
    <mergeCell ref="B17:D17"/>
    <mergeCell ref="F17:F18"/>
    <mergeCell ref="G17:G18"/>
    <mergeCell ref="L7:L8"/>
    <mergeCell ref="L2:L3"/>
    <mergeCell ref="N2:S2"/>
    <mergeCell ref="B4:D4"/>
    <mergeCell ref="F4:F5"/>
    <mergeCell ref="G4:G5"/>
    <mergeCell ref="H4:H5"/>
    <mergeCell ref="I4:I5"/>
    <mergeCell ref="B2:D2"/>
    <mergeCell ref="F2:F3"/>
    <mergeCell ref="G2:G3"/>
    <mergeCell ref="H2:H3"/>
    <mergeCell ref="I2:I3"/>
    <mergeCell ref="K2:K3"/>
    <mergeCell ref="F6:F7"/>
    <mergeCell ref="G6:G7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showGridLines="0" workbookViewId="0">
      <selection activeCell="M15" sqref="M15"/>
    </sheetView>
  </sheetViews>
  <sheetFormatPr defaultRowHeight="15" x14ac:dyDescent="0.25"/>
  <cols>
    <col min="1" max="1" width="0.85546875" customWidth="1"/>
    <col min="2" max="2" width="9.85546875" customWidth="1"/>
    <col min="3" max="3" width="6" customWidth="1"/>
    <col min="4" max="4" width="7.140625" customWidth="1"/>
    <col min="5" max="5" width="1" customWidth="1"/>
    <col min="6" max="6" width="18.140625" bestFit="1" customWidth="1"/>
    <col min="7" max="7" width="10.42578125" customWidth="1"/>
    <col min="8" max="8" width="2.42578125" customWidth="1"/>
    <col min="9" max="9" width="10.140625" customWidth="1"/>
    <col min="10" max="10" width="1" customWidth="1"/>
    <col min="11" max="11" width="19.5703125" customWidth="1"/>
    <col min="12" max="12" width="44.42578125" customWidth="1"/>
    <col min="13" max="13" width="11" customWidth="1"/>
    <col min="14" max="14" width="13.5703125" customWidth="1"/>
    <col min="15" max="15" width="13.28515625" customWidth="1"/>
    <col min="16" max="16" width="34.5703125" bestFit="1" customWidth="1"/>
    <col min="17" max="17" width="11.5703125" bestFit="1" customWidth="1"/>
    <col min="18" max="18" width="12.7109375" customWidth="1"/>
    <col min="19" max="19" width="20" bestFit="1" customWidth="1"/>
  </cols>
  <sheetData>
    <row r="1" spans="2:19" ht="3.75" customHeight="1" thickBot="1" x14ac:dyDescent="0.3"/>
    <row r="2" spans="2:19" ht="15.75" customHeight="1" x14ac:dyDescent="0.25">
      <c r="B2" s="57" t="s">
        <v>0</v>
      </c>
      <c r="C2" s="58"/>
      <c r="D2" s="59"/>
      <c r="F2" s="60" t="s">
        <v>1</v>
      </c>
      <c r="G2" s="62">
        <v>22</v>
      </c>
      <c r="H2" s="64" t="s">
        <v>2</v>
      </c>
      <c r="I2" s="66">
        <v>22</v>
      </c>
      <c r="K2" s="68" t="s">
        <v>3</v>
      </c>
      <c r="L2" s="44" t="s">
        <v>4</v>
      </c>
      <c r="N2" s="45" t="s">
        <v>5</v>
      </c>
      <c r="O2" s="45"/>
      <c r="P2" s="45"/>
      <c r="Q2" s="45"/>
      <c r="R2" s="45"/>
      <c r="S2" s="45"/>
    </row>
    <row r="3" spans="2:19" ht="15.75" thickBot="1" x14ac:dyDescent="0.3">
      <c r="B3" s="1" t="s">
        <v>6</v>
      </c>
      <c r="C3" s="2" t="s">
        <v>7</v>
      </c>
      <c r="D3" s="3" t="s">
        <v>8</v>
      </c>
      <c r="F3" s="61"/>
      <c r="G3" s="63"/>
      <c r="H3" s="65"/>
      <c r="I3" s="67"/>
      <c r="K3" s="68"/>
      <c r="L3" s="44"/>
      <c r="N3" s="4" t="str">
        <f>IF(M1=0,"Name","Nome")</f>
        <v>Name</v>
      </c>
      <c r="O3" s="4" t="s">
        <v>9</v>
      </c>
      <c r="P3" s="4" t="str">
        <f>IF(M1=0,"Effect","Efeito")</f>
        <v>Effect</v>
      </c>
      <c r="Q3" s="4" t="str">
        <f>IF(M1=0,"Defense","Defesa")</f>
        <v>Defense</v>
      </c>
      <c r="R3" s="5" t="s">
        <v>10</v>
      </c>
      <c r="S3" s="5" t="s">
        <v>11</v>
      </c>
    </row>
    <row r="4" spans="2:19" ht="15" customHeight="1" x14ac:dyDescent="0.25">
      <c r="B4" s="46" t="s">
        <v>12</v>
      </c>
      <c r="C4" s="47"/>
      <c r="D4" s="48"/>
      <c r="F4" s="49" t="s">
        <v>13</v>
      </c>
      <c r="G4" s="51" t="s">
        <v>50</v>
      </c>
      <c r="H4" s="53" t="s">
        <v>2</v>
      </c>
      <c r="I4" s="55" t="s">
        <v>50</v>
      </c>
      <c r="K4" s="6"/>
      <c r="L4" s="6"/>
      <c r="N4" s="7" t="s">
        <v>47</v>
      </c>
      <c r="O4" s="7" t="s">
        <v>60</v>
      </c>
      <c r="P4" s="7" t="s">
        <v>71</v>
      </c>
      <c r="Q4" s="7" t="s">
        <v>69</v>
      </c>
      <c r="R4" s="8" t="s">
        <v>70</v>
      </c>
      <c r="S4" s="7" t="s">
        <v>61</v>
      </c>
    </row>
    <row r="5" spans="2:19" ht="15.75" customHeight="1" thickBot="1" x14ac:dyDescent="0.3">
      <c r="B5" s="9" t="s">
        <v>14</v>
      </c>
      <c r="C5" s="10">
        <v>5</v>
      </c>
      <c r="D5" s="11" t="str">
        <f>IF($C5 &lt;= 0, "1d2", IF($C5 = 1, "1d4", IF($C5  = 2, "1d6", IF($C5  = 3, "1d8", IF($C5  = 4, "1d10", IF($C5  = 5, "2d6", IF($C5  = 6, "2d8", IF($C5  = 7, "2d10", IF($C5  = 8, "3d8", IF($C5  = 9, "3d10", IF($C5  = 10, "4d8", )))))))))))</f>
        <v>2d6</v>
      </c>
      <c r="F5" s="50"/>
      <c r="G5" s="52"/>
      <c r="H5" s="54"/>
      <c r="I5" s="56"/>
      <c r="K5" s="6"/>
      <c r="L5" s="6"/>
      <c r="N5" s="7"/>
      <c r="O5" s="7"/>
      <c r="P5" s="7"/>
      <c r="Q5" s="7"/>
      <c r="R5" s="8"/>
      <c r="S5" s="7"/>
    </row>
    <row r="6" spans="2:19" x14ac:dyDescent="0.25">
      <c r="B6" s="12" t="s">
        <v>15</v>
      </c>
      <c r="C6" s="13">
        <v>3</v>
      </c>
      <c r="D6" s="14" t="str">
        <f>IF($C6 &lt;= 0, "1d2", IF($C6 = 1, "1d4", IF($C6  = 2, "1d6", IF($C6  = 3, "1d8", IF($C6  = 4, "1d10", IF($C6  = 5, "2d6", IF($C6  = 6, "2d8", IF($C6  = 7, "2d10", IF($C6  = 8, "3d8", IF($C6  = 9, "3d10", IF($C6  = 10, "4d8", )))))))))))</f>
        <v>1d8</v>
      </c>
      <c r="F6" s="69" t="s">
        <v>16</v>
      </c>
      <c r="G6" s="71" t="s">
        <v>50</v>
      </c>
      <c r="H6" s="73" t="s">
        <v>2</v>
      </c>
      <c r="I6" s="75" t="s">
        <v>50</v>
      </c>
      <c r="K6" s="6"/>
      <c r="L6" s="6"/>
    </row>
    <row r="7" spans="2:19" ht="15.75" customHeight="1" thickBot="1" x14ac:dyDescent="0.3">
      <c r="B7" s="15" t="s">
        <v>17</v>
      </c>
      <c r="C7" s="16">
        <v>2</v>
      </c>
      <c r="D7" s="17" t="str">
        <f>IF($C7 &lt;= 0, "1d2", IF($C7 = 1, "1d4", IF($C7  = 2, "1d6", IF($C7  = 3, "1d8", IF($C7  = 4, "1d10", IF($C7  = 5, "2d6", IF($C7  = 6, "2d8", IF($C7  = 7, "2d10", IF($C7  = 8, "3d8", IF($C7  = 9, "3d10", IF($C7  = 10, "4d8", )))))))))))</f>
        <v>1d6</v>
      </c>
      <c r="F7" s="70"/>
      <c r="G7" s="72"/>
      <c r="H7" s="74"/>
      <c r="I7" s="76"/>
      <c r="K7" s="77" t="s">
        <v>18</v>
      </c>
      <c r="L7" s="43" t="s">
        <v>19</v>
      </c>
      <c r="M7" s="6"/>
      <c r="N7" s="6"/>
      <c r="P7" s="6"/>
      <c r="Q7" s="6"/>
      <c r="R7" s="6"/>
    </row>
    <row r="8" spans="2:19" ht="15.75" thickBot="1" x14ac:dyDescent="0.3">
      <c r="B8" s="81" t="s">
        <v>20</v>
      </c>
      <c r="C8" s="82"/>
      <c r="D8" s="83"/>
      <c r="K8" s="77"/>
      <c r="L8" s="43"/>
      <c r="M8" s="6"/>
      <c r="N8" s="6"/>
      <c r="P8" s="6"/>
      <c r="Q8" s="6"/>
      <c r="R8" s="6"/>
    </row>
    <row r="9" spans="2:19" x14ac:dyDescent="0.25">
      <c r="B9" s="18" t="s">
        <v>21</v>
      </c>
      <c r="C9" s="19">
        <v>0</v>
      </c>
      <c r="D9" s="20" t="str">
        <f>IF($C9 &lt;= 0, "1d2", IF($C9 = 1, "1d4", IF($C9  = 2, "1d6", IF($C9  = 3, "1d8", IF($C9  = 4, "1d10", IF($C9  = 5, "2d6", IF($C9  = 6, "2d8", IF($C9  = 7, "2d10", IF($C9  = 8, "3d8", IF($C9  = 9, "3d10", IF($C9  = 10, "4d8", )))))))))))</f>
        <v>1d2</v>
      </c>
      <c r="F9" s="84" t="s">
        <v>22</v>
      </c>
      <c r="G9" s="86" t="s">
        <v>14</v>
      </c>
      <c r="H9" s="86"/>
      <c r="I9" s="87"/>
      <c r="K9" s="6"/>
      <c r="L9" s="6" t="s">
        <v>47</v>
      </c>
      <c r="M9" s="6"/>
      <c r="N9" s="6"/>
    </row>
    <row r="10" spans="2:19" ht="15" customHeight="1" thickBot="1" x14ac:dyDescent="0.3">
      <c r="B10" s="21" t="s">
        <v>23</v>
      </c>
      <c r="C10" s="22">
        <v>0</v>
      </c>
      <c r="D10" s="23" t="str">
        <f>IF($C10 &lt;= 0, "1d2", IF($C10 = 1, "1d4", IF($C10  = 2, "1d6", IF($C10  = 3, "1d8", IF($C10  = 4, "1d10", IF($C10  = 5, "2d6", IF($C10  = 6, "2d8", IF($C10  = 7, "2d10", IF($C10  = 8, "3d8", IF($C10  = 9, "3d10", IF($C10  = 10, "4d8", )))))))))))</f>
        <v>1d2</v>
      </c>
      <c r="F10" s="85"/>
      <c r="G10" s="88"/>
      <c r="H10" s="88"/>
      <c r="I10" s="89"/>
      <c r="K10" s="6"/>
      <c r="L10" s="6"/>
      <c r="M10" s="6"/>
      <c r="N10" s="6"/>
    </row>
    <row r="11" spans="2:19" ht="15.75" customHeight="1" thickBot="1" x14ac:dyDescent="0.3">
      <c r="B11" s="18" t="s">
        <v>24</v>
      </c>
      <c r="C11" s="19">
        <v>4</v>
      </c>
      <c r="D11" s="20" t="str">
        <f>IF($C11 &lt;= 0, "1d2", IF($C11 = 1, "1d4", IF($C11  = 2, "1d6", IF($C11  = 3, "1d8", IF($C11  = 4, "1d10", IF($C11  = 5, "2d6", IF($C11  = 6, "2d8", IF($C11  = 7, "2d10", IF($C11  = 8, "3d8", IF($C11  = 9, "3d10", IF($C11  = 10, "4d8", )))))))))))</f>
        <v>1d10</v>
      </c>
      <c r="K11" s="6"/>
      <c r="L11" s="6"/>
      <c r="M11" s="6"/>
      <c r="N11" s="6"/>
    </row>
    <row r="12" spans="2:19" ht="15.75" customHeight="1" thickBot="1" x14ac:dyDescent="0.3">
      <c r="B12" s="21" t="s">
        <v>25</v>
      </c>
      <c r="C12" s="22">
        <v>3</v>
      </c>
      <c r="D12" s="23" t="str">
        <f>IF($C12 &lt;= 0, "1d2", IF($C12 = 1, "1d4", IF($C12  = 2, "1d6", IF($C12  = 3, "1d8", IF($C12  = 4, "1d10", IF($C12  = 5, "2d6", IF($C12  = 6, "2d8", IF($C12  = 7, "2d10", IF($C12  = 8, "3d8", IF($C12  = 9, "3d10", IF($C12  = 10, "4d8", )))))))))))</f>
        <v>1d8</v>
      </c>
      <c r="F12" s="90" t="s">
        <v>26</v>
      </c>
      <c r="G12" s="92">
        <f>8+G17</f>
        <v>11</v>
      </c>
      <c r="H12" s="92"/>
      <c r="I12" s="93"/>
      <c r="M12" s="6"/>
      <c r="N12" s="6"/>
    </row>
    <row r="13" spans="2:19" ht="15.75" customHeight="1" thickBot="1" x14ac:dyDescent="0.3">
      <c r="B13" s="96" t="s">
        <v>27</v>
      </c>
      <c r="C13" s="97"/>
      <c r="D13" s="98"/>
      <c r="F13" s="91"/>
      <c r="G13" s="94"/>
      <c r="H13" s="94"/>
      <c r="I13" s="95"/>
    </row>
    <row r="14" spans="2:19" ht="15" customHeight="1" thickBot="1" x14ac:dyDescent="0.3">
      <c r="B14" s="24" t="s">
        <v>28</v>
      </c>
      <c r="C14" s="25">
        <v>1</v>
      </c>
      <c r="D14" s="26" t="str">
        <f>IF($C14 &lt;= 0, "1d2", IF($C14 = 1, "1d4", IF($C14  = 2, "1d6", IF($C14  = 3, "1d8", IF($C14  = 4, "1d10", IF($C14  = 5, "2d6", IF($C14  = 6, "2d8", IF($C14  = 7, "2d10", IF($C14  = 8, "3d8", IF($C14  = 9, "3d10", IF($C14  = 10, "4d8", )))))))))))</f>
        <v>1d4</v>
      </c>
    </row>
    <row r="15" spans="2:19" ht="15" customHeight="1" x14ac:dyDescent="0.25">
      <c r="B15" s="27" t="s">
        <v>29</v>
      </c>
      <c r="C15" s="28">
        <v>0</v>
      </c>
      <c r="D15" s="29" t="str">
        <f>IF($C15 &lt;= 0, "1d2", IF($C15 = 1, "1d4", IF($C15  = 2, "1d6", IF($C15  = 3, "1d8", IF($C15  = 4, "1d10", IF($C15  = 5, "2d6", IF($C15  = 6, "2d8", IF($C15  = 7, "2d10", IF($C15  = 8, "3d8", IF($C15  = 9, "3d10", IF($C15  = 10, "4d8", )))))))))))</f>
        <v>1d2</v>
      </c>
      <c r="F15" s="99" t="s">
        <v>30</v>
      </c>
      <c r="G15" s="101">
        <v>1</v>
      </c>
    </row>
    <row r="16" spans="2:19" ht="15.75" customHeight="1" thickBot="1" x14ac:dyDescent="0.3">
      <c r="B16" s="30" t="s">
        <v>31</v>
      </c>
      <c r="C16" s="31">
        <v>2</v>
      </c>
      <c r="D16" s="32" t="str">
        <f>IF($C16 &lt;= 0, "1d2", IF($C16 = 1, "1d4", IF($C16  = 2, "1d6", IF($C16  = 3, "1d8", IF($C16  = 4, "1d10", IF($C16  = 5, "2d6", IF($C16  = 6, "2d8", IF($C16  = 7, "2d10", IF($C16  = 8, "3d8", IF($C16  = 9, "3d10", IF($C16  = 10, "4d8", )))))))))))</f>
        <v>1d6</v>
      </c>
      <c r="F16" s="100"/>
      <c r="G16" s="102"/>
    </row>
    <row r="17" spans="2:14" ht="15" customHeight="1" x14ac:dyDescent="0.25">
      <c r="B17" s="103" t="s">
        <v>32</v>
      </c>
      <c r="C17" s="104"/>
      <c r="D17" s="105"/>
      <c r="F17" s="106" t="s">
        <v>33</v>
      </c>
      <c r="G17" s="108">
        <v>3</v>
      </c>
    </row>
    <row r="18" spans="2:14" ht="15.75" customHeight="1" thickBot="1" x14ac:dyDescent="0.3">
      <c r="B18" s="33" t="s">
        <v>34</v>
      </c>
      <c r="C18" s="34"/>
      <c r="D18" s="35" t="str">
        <f t="shared" ref="D18:D25" si="0">IF($C18 &lt;= 0, "1d2", IF($C18 = 1, "1d4", IF($C18  = 2, "1d6", IF($C18  = 3, "1d8", IF($C18  = 4, "1d10", IF($C18  = 5, "2d6", IF($C18  = 6, "2d8", IF($C18  = 7, "2d10", IF($C18  = 8, "3d8", IF($C18  = 9, "3d10", IF($C18  = 10, "4d8", )))))))))))</f>
        <v>1d2</v>
      </c>
      <c r="F18" s="107"/>
      <c r="G18" s="109"/>
    </row>
    <row r="19" spans="2:14" ht="15.75" thickBot="1" x14ac:dyDescent="0.3">
      <c r="B19" s="36" t="s">
        <v>35</v>
      </c>
      <c r="C19" s="37"/>
      <c r="D19" s="38" t="str">
        <f t="shared" si="0"/>
        <v>1d2</v>
      </c>
    </row>
    <row r="20" spans="2:14" x14ac:dyDescent="0.25">
      <c r="B20" s="33" t="s">
        <v>36</v>
      </c>
      <c r="C20" s="34"/>
      <c r="D20" s="35" t="str">
        <f t="shared" si="0"/>
        <v>1d2</v>
      </c>
      <c r="F20" s="78" t="str">
        <f>IF(P18 = 0, "Defense Calculation", "Cálculo de Defesa")</f>
        <v>Defense Calculation</v>
      </c>
      <c r="G20" s="79"/>
      <c r="H20" s="79"/>
      <c r="I20" s="80"/>
    </row>
    <row r="21" spans="2:14" x14ac:dyDescent="0.25">
      <c r="B21" s="36" t="s">
        <v>37</v>
      </c>
      <c r="C21" s="37">
        <v>6</v>
      </c>
      <c r="D21" s="38" t="str">
        <f t="shared" si="0"/>
        <v>2d8</v>
      </c>
      <c r="F21" s="39" t="str">
        <f>IF(P18 = 0, "Pre-Defense", "Antes da Defesa")</f>
        <v>Pre-Defense</v>
      </c>
      <c r="G21" s="115" t="str">
        <f>IF(P18 = 0, "Post-Defense", "Pós-Defesa")</f>
        <v>Post-Defense</v>
      </c>
      <c r="H21" s="115"/>
      <c r="I21" s="116"/>
    </row>
    <row r="22" spans="2:14" ht="15" customHeight="1" x14ac:dyDescent="0.25">
      <c r="B22" s="33" t="s">
        <v>38</v>
      </c>
      <c r="C22" s="34"/>
      <c r="D22" s="35" t="str">
        <f t="shared" si="0"/>
        <v>1d2</v>
      </c>
      <c r="F22" s="117"/>
      <c r="G22" s="119" t="str">
        <f>IF(F22 = "", "", IF(G17 &lt; 0, F22 - (G15), IF(ROUNDUP(F22 * 15/(G17+15) - (G15), 0) &gt;= 0, ROUNDUP(F22 * 15/(G17+15) - (G15), 0), 0)))</f>
        <v/>
      </c>
      <c r="H22" s="119"/>
      <c r="I22" s="120"/>
    </row>
    <row r="23" spans="2:14" ht="15.75" customHeight="1" thickBot="1" x14ac:dyDescent="0.3">
      <c r="B23" s="36" t="s">
        <v>39</v>
      </c>
      <c r="C23" s="37"/>
      <c r="D23" s="38" t="str">
        <f t="shared" si="0"/>
        <v>1d2</v>
      </c>
      <c r="F23" s="118"/>
      <c r="G23" s="121"/>
      <c r="H23" s="121"/>
      <c r="I23" s="122"/>
    </row>
    <row r="24" spans="2:14" ht="15.75" thickBot="1" x14ac:dyDescent="0.3">
      <c r="B24" s="33" t="s">
        <v>40</v>
      </c>
      <c r="C24" s="34"/>
      <c r="D24" s="35" t="str">
        <f t="shared" si="0"/>
        <v>1d2</v>
      </c>
      <c r="K24" s="110" t="s">
        <v>41</v>
      </c>
      <c r="L24" s="110" t="s">
        <v>42</v>
      </c>
      <c r="M24" s="110" t="s">
        <v>43</v>
      </c>
      <c r="N24" s="110" t="s">
        <v>44</v>
      </c>
    </row>
    <row r="25" spans="2:14" ht="15" customHeight="1" thickBot="1" x14ac:dyDescent="0.3">
      <c r="B25" s="40" t="s">
        <v>45</v>
      </c>
      <c r="C25" s="41"/>
      <c r="D25" s="42" t="str">
        <f t="shared" si="0"/>
        <v>1d2</v>
      </c>
      <c r="F25" s="111" t="s">
        <v>46</v>
      </c>
      <c r="G25" s="113">
        <v>5</v>
      </c>
      <c r="K25" s="110"/>
      <c r="L25" s="110"/>
      <c r="M25" s="110"/>
      <c r="N25" s="110"/>
    </row>
    <row r="26" spans="2:14" ht="30.75" thickBot="1" x14ac:dyDescent="0.3">
      <c r="F26" s="112"/>
      <c r="G26" s="114"/>
      <c r="K26" s="6" t="s">
        <v>66</v>
      </c>
      <c r="L26" s="7" t="s">
        <v>72</v>
      </c>
      <c r="M26" s="6" t="s">
        <v>50</v>
      </c>
      <c r="N26" s="6" t="s">
        <v>50</v>
      </c>
    </row>
    <row r="27" spans="2:14" x14ac:dyDescent="0.25">
      <c r="K27" s="6" t="s">
        <v>67</v>
      </c>
      <c r="L27" s="7" t="s">
        <v>68</v>
      </c>
      <c r="M27" s="6"/>
      <c r="N27" s="6"/>
    </row>
    <row r="28" spans="2:14" x14ac:dyDescent="0.25">
      <c r="K28" s="6" t="s">
        <v>64</v>
      </c>
      <c r="L28" s="7" t="s">
        <v>65</v>
      </c>
      <c r="M28" s="6" t="s">
        <v>50</v>
      </c>
      <c r="N28" s="6" t="s">
        <v>50</v>
      </c>
    </row>
    <row r="29" spans="2:14" x14ac:dyDescent="0.25">
      <c r="K29" s="6"/>
      <c r="L29" s="7"/>
      <c r="M29" s="6"/>
      <c r="N29" s="6"/>
    </row>
  </sheetData>
  <mergeCells count="40">
    <mergeCell ref="N24:N25"/>
    <mergeCell ref="F25:F26"/>
    <mergeCell ref="G25:G26"/>
    <mergeCell ref="G21:I21"/>
    <mergeCell ref="F22:F23"/>
    <mergeCell ref="G22:I23"/>
    <mergeCell ref="K24:K25"/>
    <mergeCell ref="L24:L25"/>
    <mergeCell ref="M24:M25"/>
    <mergeCell ref="H6:H7"/>
    <mergeCell ref="I6:I7"/>
    <mergeCell ref="K7:K8"/>
    <mergeCell ref="F20:I20"/>
    <mergeCell ref="B8:D8"/>
    <mergeCell ref="F9:F10"/>
    <mergeCell ref="G9:I10"/>
    <mergeCell ref="F12:F13"/>
    <mergeCell ref="G12:I13"/>
    <mergeCell ref="B13:D13"/>
    <mergeCell ref="F15:F16"/>
    <mergeCell ref="G15:G16"/>
    <mergeCell ref="B17:D17"/>
    <mergeCell ref="F17:F18"/>
    <mergeCell ref="G17:G18"/>
    <mergeCell ref="L7:L8"/>
    <mergeCell ref="L2:L3"/>
    <mergeCell ref="N2:S2"/>
    <mergeCell ref="B4:D4"/>
    <mergeCell ref="F4:F5"/>
    <mergeCell ref="G4:G5"/>
    <mergeCell ref="H4:H5"/>
    <mergeCell ref="I4:I5"/>
    <mergeCell ref="B2:D2"/>
    <mergeCell ref="F2:F3"/>
    <mergeCell ref="G2:G3"/>
    <mergeCell ref="H2:H3"/>
    <mergeCell ref="I2:I3"/>
    <mergeCell ref="K2:K3"/>
    <mergeCell ref="F6:F7"/>
    <mergeCell ref="G6:G7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showGridLines="0" workbookViewId="0">
      <selection activeCell="K22" sqref="K22"/>
    </sheetView>
  </sheetViews>
  <sheetFormatPr defaultRowHeight="15" x14ac:dyDescent="0.25"/>
  <cols>
    <col min="1" max="1" width="0.85546875" customWidth="1"/>
    <col min="2" max="2" width="10.7109375" bestFit="1" customWidth="1"/>
    <col min="3" max="3" width="6" customWidth="1"/>
    <col min="4" max="4" width="7.140625" customWidth="1"/>
    <col min="5" max="5" width="1" customWidth="1"/>
    <col min="6" max="6" width="18.140625" bestFit="1" customWidth="1"/>
    <col min="7" max="7" width="10.42578125" customWidth="1"/>
    <col min="8" max="8" width="2.42578125" customWidth="1"/>
    <col min="9" max="9" width="10.140625" customWidth="1"/>
    <col min="10" max="10" width="1" customWidth="1"/>
    <col min="11" max="11" width="19.5703125" customWidth="1"/>
    <col min="12" max="12" width="44.42578125" customWidth="1"/>
    <col min="13" max="13" width="11" customWidth="1"/>
    <col min="14" max="14" width="13.5703125" customWidth="1"/>
    <col min="15" max="15" width="13.28515625" customWidth="1"/>
    <col min="16" max="16" width="28.42578125" customWidth="1"/>
    <col min="17" max="17" width="9.5703125" customWidth="1"/>
    <col min="18" max="18" width="12.7109375" customWidth="1"/>
    <col min="19" max="19" width="15.140625" customWidth="1"/>
  </cols>
  <sheetData>
    <row r="1" spans="2:19" ht="3.75" customHeight="1" thickBot="1" x14ac:dyDescent="0.3"/>
    <row r="2" spans="2:19" ht="15.75" customHeight="1" x14ac:dyDescent="0.25">
      <c r="B2" s="57" t="s">
        <v>0</v>
      </c>
      <c r="C2" s="58"/>
      <c r="D2" s="59"/>
      <c r="F2" s="60" t="s">
        <v>1</v>
      </c>
      <c r="G2" s="62">
        <v>70</v>
      </c>
      <c r="H2" s="64" t="s">
        <v>2</v>
      </c>
      <c r="I2" s="66">
        <v>70</v>
      </c>
      <c r="K2" s="68" t="s">
        <v>3</v>
      </c>
      <c r="L2" s="44" t="s">
        <v>4</v>
      </c>
      <c r="N2" s="45" t="s">
        <v>5</v>
      </c>
      <c r="O2" s="45"/>
      <c r="P2" s="45"/>
      <c r="Q2" s="45"/>
      <c r="R2" s="45"/>
      <c r="S2" s="45"/>
    </row>
    <row r="3" spans="2:19" ht="15.75" thickBot="1" x14ac:dyDescent="0.3">
      <c r="B3" s="1" t="s">
        <v>6</v>
      </c>
      <c r="C3" s="2" t="s">
        <v>7</v>
      </c>
      <c r="D3" s="3" t="s">
        <v>8</v>
      </c>
      <c r="F3" s="61"/>
      <c r="G3" s="63"/>
      <c r="H3" s="65"/>
      <c r="I3" s="67"/>
      <c r="K3" s="68"/>
      <c r="L3" s="44"/>
      <c r="N3" s="4" t="str">
        <f>IF(M1=0,"Name","Nome")</f>
        <v>Name</v>
      </c>
      <c r="O3" s="4" t="s">
        <v>9</v>
      </c>
      <c r="P3" s="4" t="str">
        <f>IF(M1=0,"Effect","Efeito")</f>
        <v>Effect</v>
      </c>
      <c r="Q3" s="4" t="str">
        <f>IF(M1=0,"Defense","Defesa")</f>
        <v>Defense</v>
      </c>
      <c r="R3" s="5" t="s">
        <v>10</v>
      </c>
      <c r="S3" s="5" t="s">
        <v>11</v>
      </c>
    </row>
    <row r="4" spans="2:19" ht="15" customHeight="1" x14ac:dyDescent="0.25">
      <c r="B4" s="46" t="s">
        <v>12</v>
      </c>
      <c r="C4" s="47"/>
      <c r="D4" s="48"/>
      <c r="F4" s="49" t="s">
        <v>13</v>
      </c>
      <c r="G4" s="51">
        <v>24</v>
      </c>
      <c r="H4" s="53" t="s">
        <v>2</v>
      </c>
      <c r="I4" s="55">
        <v>24</v>
      </c>
      <c r="K4" s="6"/>
      <c r="L4" s="6"/>
      <c r="N4" s="7"/>
      <c r="O4" s="7"/>
      <c r="P4" s="7"/>
      <c r="Q4" s="7"/>
      <c r="R4" s="8"/>
      <c r="S4" s="7"/>
    </row>
    <row r="5" spans="2:19" ht="15.75" customHeight="1" thickBot="1" x14ac:dyDescent="0.3">
      <c r="B5" s="9" t="s">
        <v>14</v>
      </c>
      <c r="C5" s="10">
        <v>2</v>
      </c>
      <c r="D5" s="11" t="str">
        <f>IF($C5 &lt;= 0, "1d2", IF($C5 = 1, "1d4", IF($C5  = 2, "1d6", IF($C5  = 3, "1d8", IF($C5  = 4, "1d10", IF($C5  = 5, "2d6", IF($C5  = 6, "2d8", IF($C5  = 7, "2d10", IF($C5  = 8, "3d8", IF($C5  = 9, "3d10", IF($C5  = 10, "4d8", )))))))))))</f>
        <v>1d6</v>
      </c>
      <c r="F5" s="50"/>
      <c r="G5" s="52"/>
      <c r="H5" s="54"/>
      <c r="I5" s="56"/>
      <c r="K5" s="6"/>
      <c r="L5" s="6"/>
      <c r="N5" s="7"/>
      <c r="O5" s="7"/>
      <c r="P5" s="7"/>
      <c r="Q5" s="7"/>
      <c r="R5" s="8"/>
      <c r="S5" s="7"/>
    </row>
    <row r="6" spans="2:19" x14ac:dyDescent="0.25">
      <c r="B6" s="12" t="s">
        <v>15</v>
      </c>
      <c r="C6" s="13">
        <v>4</v>
      </c>
      <c r="D6" s="14" t="str">
        <f t="shared" ref="D6:D7" si="0">IF($C6 &lt;= 0, "1d2", IF($C6 = 1, "1d4", IF($C6  = 2, "1d6", IF($C6  = 3, "1d8", IF($C6  = 4, "1d10", IF($C6  = 5, "2d6", IF($C6  = 6, "2d8", IF($C6  = 7, "2d10", IF($C6  = 8, "3d8", IF($C6  = 9, "3d10", IF($C6  = 10, "4d8", )))))))))))</f>
        <v>1d10</v>
      </c>
      <c r="F6" s="69" t="s">
        <v>16</v>
      </c>
      <c r="G6" s="71">
        <v>49</v>
      </c>
      <c r="H6" s="73" t="s">
        <v>2</v>
      </c>
      <c r="I6" s="75">
        <v>49</v>
      </c>
      <c r="K6" s="6"/>
      <c r="L6" s="6"/>
    </row>
    <row r="7" spans="2:19" ht="15.75" customHeight="1" thickBot="1" x14ac:dyDescent="0.3">
      <c r="B7" s="15" t="s">
        <v>17</v>
      </c>
      <c r="C7" s="16">
        <v>7</v>
      </c>
      <c r="D7" s="17" t="str">
        <f t="shared" si="0"/>
        <v>2d10</v>
      </c>
      <c r="F7" s="70"/>
      <c r="G7" s="72"/>
      <c r="H7" s="74"/>
      <c r="I7" s="76"/>
      <c r="K7" s="77" t="s">
        <v>18</v>
      </c>
      <c r="L7" s="43" t="s">
        <v>19</v>
      </c>
      <c r="M7" s="6"/>
      <c r="N7" s="6"/>
      <c r="P7" s="6"/>
      <c r="Q7" s="6"/>
      <c r="R7" s="6"/>
    </row>
    <row r="8" spans="2:19" ht="15.75" thickBot="1" x14ac:dyDescent="0.3">
      <c r="B8" s="81" t="s">
        <v>20</v>
      </c>
      <c r="C8" s="82"/>
      <c r="D8" s="83"/>
      <c r="K8" s="77"/>
      <c r="L8" s="43"/>
      <c r="M8" s="6"/>
      <c r="N8" s="6"/>
      <c r="P8" s="6"/>
      <c r="Q8" s="6"/>
      <c r="R8" s="6"/>
    </row>
    <row r="9" spans="2:19" x14ac:dyDescent="0.25">
      <c r="B9" s="18" t="s">
        <v>21</v>
      </c>
      <c r="C9" s="19">
        <v>2</v>
      </c>
      <c r="D9" s="20" t="str">
        <f t="shared" ref="D9:D12" si="1">IF($C9 &lt;= 0, "1d2", IF($C9 = 1, "1d4", IF($C9  = 2, "1d6", IF($C9  = 3, "1d8", IF($C9  = 4, "1d10", IF($C9  = 5, "2d6", IF($C9  = 6, "2d8", IF($C9  = 7, "2d10", IF($C9  = 8, "3d8", IF($C9  = 9, "3d10", IF($C9  = 10, "4d8", )))))))))))</f>
        <v>1d6</v>
      </c>
      <c r="F9" s="84" t="s">
        <v>22</v>
      </c>
      <c r="G9" s="86" t="s">
        <v>17</v>
      </c>
      <c r="H9" s="86"/>
      <c r="I9" s="87"/>
      <c r="K9" s="6"/>
      <c r="L9" s="6"/>
      <c r="M9" s="6"/>
      <c r="N9" s="6"/>
    </row>
    <row r="10" spans="2:19" ht="15" customHeight="1" thickBot="1" x14ac:dyDescent="0.3">
      <c r="B10" s="21" t="s">
        <v>23</v>
      </c>
      <c r="C10" s="22">
        <v>1</v>
      </c>
      <c r="D10" s="23" t="str">
        <f t="shared" si="1"/>
        <v>1d4</v>
      </c>
      <c r="F10" s="85"/>
      <c r="G10" s="88"/>
      <c r="H10" s="88"/>
      <c r="I10" s="89"/>
      <c r="K10" s="6"/>
      <c r="L10" s="6"/>
      <c r="M10" s="6"/>
      <c r="N10" s="6"/>
    </row>
    <row r="11" spans="2:19" ht="15.75" customHeight="1" thickBot="1" x14ac:dyDescent="0.3">
      <c r="B11" s="18" t="s">
        <v>24</v>
      </c>
      <c r="C11" s="19">
        <v>3</v>
      </c>
      <c r="D11" s="20" t="str">
        <f t="shared" si="1"/>
        <v>1d8</v>
      </c>
      <c r="K11" s="6"/>
      <c r="L11" s="6"/>
      <c r="M11" s="6"/>
      <c r="N11" s="6"/>
    </row>
    <row r="12" spans="2:19" ht="15.75" customHeight="1" thickBot="1" x14ac:dyDescent="0.3">
      <c r="B12" s="21" t="s">
        <v>25</v>
      </c>
      <c r="C12" s="22">
        <v>4</v>
      </c>
      <c r="D12" s="23" t="str">
        <f t="shared" si="1"/>
        <v>1d10</v>
      </c>
      <c r="F12" s="90" t="s">
        <v>26</v>
      </c>
      <c r="G12" s="92">
        <f>8+G17</f>
        <v>7</v>
      </c>
      <c r="H12" s="92"/>
      <c r="I12" s="93"/>
      <c r="M12" s="6"/>
      <c r="N12" s="6"/>
    </row>
    <row r="13" spans="2:19" ht="15.75" customHeight="1" thickBot="1" x14ac:dyDescent="0.3">
      <c r="B13" s="96" t="s">
        <v>27</v>
      </c>
      <c r="C13" s="97"/>
      <c r="D13" s="98"/>
      <c r="F13" s="91"/>
      <c r="G13" s="94"/>
      <c r="H13" s="94"/>
      <c r="I13" s="95"/>
    </row>
    <row r="14" spans="2:19" ht="15" customHeight="1" thickBot="1" x14ac:dyDescent="0.3">
      <c r="B14" s="24" t="s">
        <v>28</v>
      </c>
      <c r="C14" s="25"/>
      <c r="D14" s="26" t="str">
        <f t="shared" ref="D14:D16" si="2">IF($C14 &lt;= 0, "1d2", IF($C14 = 1, "1d4", IF($C14  = 2, "1d6", IF($C14  = 3, "1d8", IF($C14  = 4, "1d10", IF($C14  = 5, "2d6", IF($C14  = 6, "2d8", IF($C14  = 7, "2d10", IF($C14  = 8, "3d8", IF($C14  = 9, "3d10", IF($C14  = 10, "4d8", )))))))))))</f>
        <v>1d2</v>
      </c>
    </row>
    <row r="15" spans="2:19" ht="15" customHeight="1" x14ac:dyDescent="0.25">
      <c r="B15" s="27" t="s">
        <v>29</v>
      </c>
      <c r="C15" s="28">
        <v>3</v>
      </c>
      <c r="D15" s="29" t="str">
        <f t="shared" si="2"/>
        <v>1d8</v>
      </c>
      <c r="F15" s="99" t="s">
        <v>30</v>
      </c>
      <c r="G15" s="101">
        <v>8</v>
      </c>
    </row>
    <row r="16" spans="2:19" ht="15.75" customHeight="1" thickBot="1" x14ac:dyDescent="0.3">
      <c r="B16" s="30" t="s">
        <v>31</v>
      </c>
      <c r="C16" s="31">
        <v>8</v>
      </c>
      <c r="D16" s="32" t="str">
        <f t="shared" si="2"/>
        <v>3d8</v>
      </c>
      <c r="F16" s="100"/>
      <c r="G16" s="102"/>
    </row>
    <row r="17" spans="2:14" ht="15" customHeight="1" x14ac:dyDescent="0.25">
      <c r="B17" s="103" t="s">
        <v>32</v>
      </c>
      <c r="C17" s="104"/>
      <c r="D17" s="105"/>
      <c r="F17" s="106" t="s">
        <v>33</v>
      </c>
      <c r="G17" s="108">
        <v>-1</v>
      </c>
    </row>
    <row r="18" spans="2:14" ht="15.75" customHeight="1" thickBot="1" x14ac:dyDescent="0.3">
      <c r="B18" s="33" t="s">
        <v>34</v>
      </c>
      <c r="C18" s="34"/>
      <c r="D18" s="35" t="str">
        <f t="shared" ref="D18:D25" si="3">IF($C18 &lt;= 0, "1d2", IF($C18 = 1, "1d4", IF($C18  = 2, "1d6", IF($C18  = 3, "1d8", IF($C18  = 4, "1d10", IF($C18  = 5, "2d6", IF($C18  = 6, "2d8", IF($C18  = 7, "2d10", IF($C18  = 8, "3d8", IF($C18  = 9, "3d10", IF($C18  = 10, "4d8", )))))))))))</f>
        <v>1d2</v>
      </c>
      <c r="F18" s="107"/>
      <c r="G18" s="109"/>
    </row>
    <row r="19" spans="2:14" ht="15.75" thickBot="1" x14ac:dyDescent="0.3">
      <c r="B19" s="36" t="s">
        <v>35</v>
      </c>
      <c r="C19" s="37"/>
      <c r="D19" s="38" t="str">
        <f t="shared" si="3"/>
        <v>1d2</v>
      </c>
    </row>
    <row r="20" spans="2:14" x14ac:dyDescent="0.25">
      <c r="B20" s="33" t="s">
        <v>36</v>
      </c>
      <c r="C20" s="34"/>
      <c r="D20" s="35" t="str">
        <f t="shared" si="3"/>
        <v>1d2</v>
      </c>
      <c r="F20" s="78" t="str">
        <f>IF(P18 = 0, "Defense Calculation", "Cálculo de Defesa")</f>
        <v>Defense Calculation</v>
      </c>
      <c r="G20" s="79"/>
      <c r="H20" s="79"/>
      <c r="I20" s="80"/>
    </row>
    <row r="21" spans="2:14" x14ac:dyDescent="0.25">
      <c r="B21" s="36" t="s">
        <v>37</v>
      </c>
      <c r="C21" s="37"/>
      <c r="D21" s="38" t="str">
        <f t="shared" si="3"/>
        <v>1d2</v>
      </c>
      <c r="F21" s="39" t="str">
        <f>IF(P18 = 0, "Pre-Defense", "Antes da Defesa")</f>
        <v>Pre-Defense</v>
      </c>
      <c r="G21" s="115" t="str">
        <f>IF(P18 = 0, "Post-Defense", "Pós-Defesa")</f>
        <v>Post-Defense</v>
      </c>
      <c r="H21" s="115"/>
      <c r="I21" s="116"/>
    </row>
    <row r="22" spans="2:14" ht="15" customHeight="1" x14ac:dyDescent="0.25">
      <c r="B22" s="33" t="s">
        <v>38</v>
      </c>
      <c r="C22" s="34"/>
      <c r="D22" s="35" t="str">
        <f t="shared" si="3"/>
        <v>1d2</v>
      </c>
      <c r="F22" s="117"/>
      <c r="G22" s="119" t="str">
        <f>IF(F22 = "", "", IF(G17 &lt; 0, F22 - (G15), IF(ROUNDUP(F22 * 15/(G17+15) - (G15), 0) &gt;= 0, ROUNDUP(F22 * 15/(G17+15) - (G15), 0), 0)))</f>
        <v/>
      </c>
      <c r="H22" s="119"/>
      <c r="I22" s="120"/>
    </row>
    <row r="23" spans="2:14" ht="15.75" customHeight="1" thickBot="1" x14ac:dyDescent="0.3">
      <c r="B23" s="36" t="s">
        <v>39</v>
      </c>
      <c r="C23" s="37"/>
      <c r="D23" s="38" t="str">
        <f t="shared" si="3"/>
        <v>1d2</v>
      </c>
      <c r="F23" s="118"/>
      <c r="G23" s="121"/>
      <c r="H23" s="121"/>
      <c r="I23" s="122"/>
    </row>
    <row r="24" spans="2:14" ht="15.75" thickBot="1" x14ac:dyDescent="0.3">
      <c r="B24" s="33" t="s">
        <v>40</v>
      </c>
      <c r="C24" s="34"/>
      <c r="D24" s="35" t="str">
        <f t="shared" si="3"/>
        <v>1d2</v>
      </c>
      <c r="K24" s="110" t="s">
        <v>41</v>
      </c>
      <c r="L24" s="110" t="s">
        <v>42</v>
      </c>
      <c r="M24" s="110" t="s">
        <v>43</v>
      </c>
      <c r="N24" s="110" t="s">
        <v>44</v>
      </c>
    </row>
    <row r="25" spans="2:14" ht="15" customHeight="1" thickBot="1" x14ac:dyDescent="0.3">
      <c r="B25" s="40" t="s">
        <v>45</v>
      </c>
      <c r="C25" s="41"/>
      <c r="D25" s="42" t="str">
        <f t="shared" si="3"/>
        <v>1d2</v>
      </c>
      <c r="F25" s="111" t="s">
        <v>46</v>
      </c>
      <c r="G25" s="113">
        <v>8</v>
      </c>
      <c r="K25" s="110"/>
      <c r="L25" s="110"/>
      <c r="M25" s="110"/>
      <c r="N25" s="110"/>
    </row>
    <row r="26" spans="2:14" ht="15.75" thickBot="1" x14ac:dyDescent="0.3">
      <c r="F26" s="112"/>
      <c r="G26" s="114"/>
      <c r="K26" s="6"/>
      <c r="L26" s="7"/>
      <c r="M26" s="6"/>
      <c r="N26" s="6"/>
    </row>
    <row r="27" spans="2:14" x14ac:dyDescent="0.25">
      <c r="K27" s="6"/>
      <c r="L27" s="7"/>
      <c r="M27" s="6"/>
      <c r="N27" s="6"/>
    </row>
    <row r="28" spans="2:14" x14ac:dyDescent="0.25">
      <c r="K28" s="6"/>
      <c r="L28" s="7"/>
      <c r="M28" s="6"/>
      <c r="N28" s="6"/>
    </row>
    <row r="29" spans="2:14" x14ac:dyDescent="0.25">
      <c r="K29" s="6"/>
      <c r="L29" s="7"/>
      <c r="M29" s="6"/>
      <c r="N29" s="6"/>
    </row>
  </sheetData>
  <mergeCells count="40">
    <mergeCell ref="L7:L8"/>
    <mergeCell ref="L2:L3"/>
    <mergeCell ref="N2:S2"/>
    <mergeCell ref="B4:D4"/>
    <mergeCell ref="F4:F5"/>
    <mergeCell ref="G4:G5"/>
    <mergeCell ref="H4:H5"/>
    <mergeCell ref="I4:I5"/>
    <mergeCell ref="B2:D2"/>
    <mergeCell ref="F2:F3"/>
    <mergeCell ref="G2:G3"/>
    <mergeCell ref="H2:H3"/>
    <mergeCell ref="I2:I3"/>
    <mergeCell ref="K2:K3"/>
    <mergeCell ref="F6:F7"/>
    <mergeCell ref="G6:G7"/>
    <mergeCell ref="H6:H7"/>
    <mergeCell ref="I6:I7"/>
    <mergeCell ref="K7:K8"/>
    <mergeCell ref="F20:I20"/>
    <mergeCell ref="B8:D8"/>
    <mergeCell ref="F9:F10"/>
    <mergeCell ref="G9:I10"/>
    <mergeCell ref="F12:F13"/>
    <mergeCell ref="G12:I13"/>
    <mergeCell ref="B13:D13"/>
    <mergeCell ref="F15:F16"/>
    <mergeCell ref="G15:G16"/>
    <mergeCell ref="B17:D17"/>
    <mergeCell ref="F17:F18"/>
    <mergeCell ref="G17:G18"/>
    <mergeCell ref="N24:N25"/>
    <mergeCell ref="F25:F26"/>
    <mergeCell ref="G25:G26"/>
    <mergeCell ref="G21:I21"/>
    <mergeCell ref="F22:F23"/>
    <mergeCell ref="G22:I23"/>
    <mergeCell ref="K24:K25"/>
    <mergeCell ref="L24:L25"/>
    <mergeCell ref="M24:M25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showGridLines="0" tabSelected="1" workbookViewId="0">
      <selection activeCell="M16" sqref="M16"/>
    </sheetView>
  </sheetViews>
  <sheetFormatPr defaultRowHeight="15" x14ac:dyDescent="0.25"/>
  <cols>
    <col min="1" max="1" width="0.85546875" customWidth="1"/>
    <col min="2" max="2" width="10.7109375" bestFit="1" customWidth="1"/>
    <col min="3" max="3" width="6" customWidth="1"/>
    <col min="4" max="4" width="7.140625" customWidth="1"/>
    <col min="5" max="5" width="1" customWidth="1"/>
    <col min="6" max="6" width="18.140625" bestFit="1" customWidth="1"/>
    <col min="7" max="7" width="10.42578125" customWidth="1"/>
    <col min="8" max="8" width="2.42578125" customWidth="1"/>
    <col min="9" max="9" width="10.140625" customWidth="1"/>
    <col min="10" max="10" width="1" customWidth="1"/>
    <col min="11" max="11" width="19.5703125" customWidth="1"/>
    <col min="12" max="12" width="50.42578125" customWidth="1"/>
    <col min="13" max="13" width="11" customWidth="1"/>
    <col min="14" max="14" width="13.5703125" customWidth="1"/>
    <col min="15" max="15" width="13.28515625" customWidth="1"/>
    <col min="16" max="16" width="28.42578125" customWidth="1"/>
    <col min="17" max="17" width="9.5703125" customWidth="1"/>
    <col min="18" max="18" width="12.7109375" customWidth="1"/>
    <col min="19" max="19" width="15.140625" customWidth="1"/>
  </cols>
  <sheetData>
    <row r="1" spans="2:19" ht="3.75" customHeight="1" thickBot="1" x14ac:dyDescent="0.3"/>
    <row r="2" spans="2:19" ht="15.75" customHeight="1" x14ac:dyDescent="0.25">
      <c r="B2" s="57" t="s">
        <v>0</v>
      </c>
      <c r="C2" s="58"/>
      <c r="D2" s="59"/>
      <c r="F2" s="60" t="s">
        <v>1</v>
      </c>
      <c r="G2" s="62">
        <v>56</v>
      </c>
      <c r="H2" s="64" t="s">
        <v>2</v>
      </c>
      <c r="I2" s="66">
        <v>56</v>
      </c>
      <c r="K2" s="68" t="s">
        <v>3</v>
      </c>
      <c r="L2" s="44" t="s">
        <v>4</v>
      </c>
      <c r="N2" s="45" t="s">
        <v>5</v>
      </c>
      <c r="O2" s="45"/>
      <c r="P2" s="45"/>
      <c r="Q2" s="45"/>
      <c r="R2" s="45"/>
      <c r="S2" s="45"/>
    </row>
    <row r="3" spans="2:19" ht="15.75" thickBot="1" x14ac:dyDescent="0.3">
      <c r="B3" s="1" t="s">
        <v>6</v>
      </c>
      <c r="C3" s="2" t="s">
        <v>7</v>
      </c>
      <c r="D3" s="3" t="s">
        <v>8</v>
      </c>
      <c r="F3" s="61"/>
      <c r="G3" s="63"/>
      <c r="H3" s="65"/>
      <c r="I3" s="67"/>
      <c r="K3" s="68"/>
      <c r="L3" s="44"/>
      <c r="N3" s="4" t="str">
        <f>IF(M1=0,"Name","Nome")</f>
        <v>Name</v>
      </c>
      <c r="O3" s="4" t="s">
        <v>9</v>
      </c>
      <c r="P3" s="4" t="str">
        <f>IF(M1=0,"Effect","Efeito")</f>
        <v>Effect</v>
      </c>
      <c r="Q3" s="4" t="str">
        <f>IF(M1=0,"Defense","Defesa")</f>
        <v>Defense</v>
      </c>
      <c r="R3" s="5" t="s">
        <v>10</v>
      </c>
      <c r="S3" s="5" t="s">
        <v>11</v>
      </c>
    </row>
    <row r="4" spans="2:19" ht="15" customHeight="1" x14ac:dyDescent="0.25">
      <c r="B4" s="46" t="s">
        <v>12</v>
      </c>
      <c r="C4" s="47"/>
      <c r="D4" s="48"/>
      <c r="F4" s="49" t="s">
        <v>13</v>
      </c>
      <c r="G4" s="51">
        <v>55</v>
      </c>
      <c r="H4" s="53" t="s">
        <v>2</v>
      </c>
      <c r="I4" s="55">
        <v>55</v>
      </c>
      <c r="K4" s="6"/>
      <c r="L4" s="6"/>
      <c r="N4" s="7"/>
      <c r="O4" s="7"/>
      <c r="P4" s="7"/>
      <c r="Q4" s="7"/>
      <c r="R4" s="8"/>
      <c r="S4" s="7"/>
    </row>
    <row r="5" spans="2:19" ht="15.75" customHeight="1" thickBot="1" x14ac:dyDescent="0.3">
      <c r="B5" s="9" t="s">
        <v>14</v>
      </c>
      <c r="C5" s="10">
        <v>1</v>
      </c>
      <c r="D5" s="11" t="str">
        <f>IF($C5 &lt;= 0, "1d2", IF($C5 = 1, "1d4", IF($C5  = 2, "1d6", IF($C5  = 3, "1d8", IF($C5  = 4, "1d10", IF($C5  = 5, "2d6", IF($C5  = 6, "2d8", IF($C5  = 7, "2d10", IF($C5  = 8, "3d8", IF($C5  = 9, "3d10", IF($C5  = 10, "4d8", )))))))))))</f>
        <v>1d4</v>
      </c>
      <c r="F5" s="50"/>
      <c r="G5" s="52"/>
      <c r="H5" s="54"/>
      <c r="I5" s="56"/>
      <c r="K5" s="6"/>
      <c r="L5" s="6"/>
      <c r="N5" s="7"/>
      <c r="O5" s="7"/>
      <c r="P5" s="7"/>
      <c r="Q5" s="7"/>
      <c r="R5" s="8"/>
      <c r="S5" s="7"/>
    </row>
    <row r="6" spans="2:19" x14ac:dyDescent="0.25">
      <c r="B6" s="12" t="s">
        <v>15</v>
      </c>
      <c r="C6" s="13">
        <v>2</v>
      </c>
      <c r="D6" s="14" t="str">
        <f t="shared" ref="D6:D7" si="0">IF($C6 &lt;= 0, "1d2", IF($C6 = 1, "1d4", IF($C6  = 2, "1d6", IF($C6  = 3, "1d8", IF($C6  = 4, "1d10", IF($C6  = 5, "2d6", IF($C6  = 6, "2d8", IF($C6  = 7, "2d10", IF($C6  = 8, "3d8", IF($C6  = 9, "3d10", IF($C6  = 10, "4d8", )))))))))))</f>
        <v>1d6</v>
      </c>
      <c r="F6" s="69" t="s">
        <v>16</v>
      </c>
      <c r="G6" s="71">
        <v>15</v>
      </c>
      <c r="H6" s="73" t="s">
        <v>2</v>
      </c>
      <c r="I6" s="75">
        <v>15</v>
      </c>
      <c r="K6" s="6"/>
      <c r="L6" s="6"/>
    </row>
    <row r="7" spans="2:19" ht="15.75" customHeight="1" thickBot="1" x14ac:dyDescent="0.3">
      <c r="B7" s="15" t="s">
        <v>17</v>
      </c>
      <c r="C7" s="16">
        <v>0</v>
      </c>
      <c r="D7" s="17" t="str">
        <f t="shared" si="0"/>
        <v>1d2</v>
      </c>
      <c r="F7" s="70"/>
      <c r="G7" s="72"/>
      <c r="H7" s="74"/>
      <c r="I7" s="76"/>
      <c r="K7" s="77" t="s">
        <v>18</v>
      </c>
      <c r="L7" s="43" t="s">
        <v>19</v>
      </c>
      <c r="M7" s="6"/>
      <c r="N7" s="6"/>
      <c r="P7" s="6"/>
      <c r="Q7" s="6"/>
      <c r="R7" s="6"/>
    </row>
    <row r="8" spans="2:19" ht="15.75" thickBot="1" x14ac:dyDescent="0.3">
      <c r="B8" s="81" t="s">
        <v>20</v>
      </c>
      <c r="C8" s="82"/>
      <c r="D8" s="83"/>
      <c r="K8" s="77"/>
      <c r="L8" s="43"/>
      <c r="M8" s="6"/>
      <c r="N8" s="6"/>
      <c r="P8" s="6"/>
      <c r="Q8" s="6"/>
      <c r="R8" s="6"/>
    </row>
    <row r="9" spans="2:19" x14ac:dyDescent="0.25">
      <c r="B9" s="18" t="s">
        <v>21</v>
      </c>
      <c r="C9" s="19">
        <v>6</v>
      </c>
      <c r="D9" s="20" t="str">
        <f t="shared" ref="D9:D12" si="1">IF($C9 &lt;= 0, "1d2", IF($C9 = 1, "1d4", IF($C9  = 2, "1d6", IF($C9  = 3, "1d8", IF($C9  = 4, "1d10", IF($C9  = 5, "2d6", IF($C9  = 6, "2d8", IF($C9  = 7, "2d10", IF($C9  = 8, "3d8", IF($C9  = 9, "3d10", IF($C9  = 10, "4d8", )))))))))))</f>
        <v>2d8</v>
      </c>
      <c r="F9" s="84" t="s">
        <v>22</v>
      </c>
      <c r="G9" s="86" t="s">
        <v>50</v>
      </c>
      <c r="H9" s="86"/>
      <c r="I9" s="87"/>
      <c r="K9" s="6"/>
      <c r="L9" s="6"/>
      <c r="M9" s="6"/>
      <c r="N9" s="6"/>
    </row>
    <row r="10" spans="2:19" ht="15" customHeight="1" thickBot="1" x14ac:dyDescent="0.3">
      <c r="B10" s="21" t="s">
        <v>23</v>
      </c>
      <c r="C10" s="22"/>
      <c r="D10" s="23" t="str">
        <f t="shared" si="1"/>
        <v>1d2</v>
      </c>
      <c r="F10" s="85"/>
      <c r="G10" s="88"/>
      <c r="H10" s="88"/>
      <c r="I10" s="89"/>
      <c r="K10" s="6"/>
      <c r="L10" s="6"/>
      <c r="M10" s="6"/>
      <c r="N10" s="6"/>
    </row>
    <row r="11" spans="2:19" ht="15.75" customHeight="1" thickBot="1" x14ac:dyDescent="0.3">
      <c r="B11" s="18" t="s">
        <v>24</v>
      </c>
      <c r="C11" s="19">
        <v>5</v>
      </c>
      <c r="D11" s="20" t="str">
        <f t="shared" si="1"/>
        <v>2d6</v>
      </c>
      <c r="K11" s="6"/>
      <c r="L11" s="6"/>
      <c r="M11" s="6"/>
      <c r="N11" s="6"/>
    </row>
    <row r="12" spans="2:19" ht="15.75" customHeight="1" thickBot="1" x14ac:dyDescent="0.3">
      <c r="B12" s="21" t="s">
        <v>25</v>
      </c>
      <c r="C12" s="22">
        <v>4</v>
      </c>
      <c r="D12" s="23" t="str">
        <f t="shared" si="1"/>
        <v>1d10</v>
      </c>
      <c r="F12" s="90" t="s">
        <v>26</v>
      </c>
      <c r="G12" s="92">
        <f>8+G17</f>
        <v>14</v>
      </c>
      <c r="H12" s="92"/>
      <c r="I12" s="93"/>
      <c r="M12" s="6"/>
      <c r="N12" s="6"/>
    </row>
    <row r="13" spans="2:19" ht="15.75" customHeight="1" thickBot="1" x14ac:dyDescent="0.3">
      <c r="B13" s="96" t="s">
        <v>27</v>
      </c>
      <c r="C13" s="97"/>
      <c r="D13" s="98"/>
      <c r="F13" s="91"/>
      <c r="G13" s="94"/>
      <c r="H13" s="94"/>
      <c r="I13" s="95"/>
    </row>
    <row r="14" spans="2:19" ht="15" customHeight="1" thickBot="1" x14ac:dyDescent="0.3">
      <c r="B14" s="24" t="s">
        <v>28</v>
      </c>
      <c r="C14" s="25">
        <v>7</v>
      </c>
      <c r="D14" s="26" t="str">
        <f t="shared" ref="D14:D16" si="2">IF($C14 &lt;= 0, "1d2", IF($C14 = 1, "1d4", IF($C14  = 2, "1d6", IF($C14  = 3, "1d8", IF($C14  = 4, "1d10", IF($C14  = 5, "2d6", IF($C14  = 6, "2d8", IF($C14  = 7, "2d10", IF($C14  = 8, "3d8", IF($C14  = 9, "3d10", IF($C14  = 10, "4d8", )))))))))))</f>
        <v>2d10</v>
      </c>
    </row>
    <row r="15" spans="2:19" ht="15" customHeight="1" x14ac:dyDescent="0.25">
      <c r="B15" s="27" t="s">
        <v>29</v>
      </c>
      <c r="C15" s="28"/>
      <c r="D15" s="29" t="str">
        <f t="shared" si="2"/>
        <v>1d2</v>
      </c>
      <c r="F15" s="99" t="s">
        <v>30</v>
      </c>
      <c r="G15" s="101">
        <v>-3</v>
      </c>
    </row>
    <row r="16" spans="2:19" ht="15.75" customHeight="1" thickBot="1" x14ac:dyDescent="0.3">
      <c r="B16" s="30" t="s">
        <v>31</v>
      </c>
      <c r="C16" s="31">
        <v>5</v>
      </c>
      <c r="D16" s="32" t="str">
        <f t="shared" si="2"/>
        <v>2d6</v>
      </c>
      <c r="F16" s="100"/>
      <c r="G16" s="102"/>
    </row>
    <row r="17" spans="2:14" ht="15" customHeight="1" x14ac:dyDescent="0.25">
      <c r="B17" s="103" t="s">
        <v>32</v>
      </c>
      <c r="C17" s="104"/>
      <c r="D17" s="105"/>
      <c r="F17" s="106" t="s">
        <v>33</v>
      </c>
      <c r="G17" s="108">
        <v>6</v>
      </c>
    </row>
    <row r="18" spans="2:14" ht="15.75" customHeight="1" thickBot="1" x14ac:dyDescent="0.3">
      <c r="B18" s="33" t="s">
        <v>34</v>
      </c>
      <c r="C18" s="34">
        <v>8</v>
      </c>
      <c r="D18" s="35" t="str">
        <f t="shared" ref="D18:D25" si="3">IF($C18 &lt;= 0, "1d2", IF($C18 = 1, "1d4", IF($C18  = 2, "1d6", IF($C18  = 3, "1d8", IF($C18  = 4, "1d10", IF($C18  = 5, "2d6", IF($C18  = 6, "2d8", IF($C18  = 7, "2d10", IF($C18  = 8, "3d8", IF($C18  = 9, "3d10", IF($C18  = 10, "4d8", )))))))))))</f>
        <v>3d8</v>
      </c>
      <c r="F18" s="107"/>
      <c r="G18" s="109"/>
    </row>
    <row r="19" spans="2:14" ht="15.75" thickBot="1" x14ac:dyDescent="0.3">
      <c r="B19" s="36" t="s">
        <v>35</v>
      </c>
      <c r="C19" s="37"/>
      <c r="D19" s="38" t="str">
        <f t="shared" si="3"/>
        <v>1d2</v>
      </c>
    </row>
    <row r="20" spans="2:14" x14ac:dyDescent="0.25">
      <c r="B20" s="33" t="s">
        <v>36</v>
      </c>
      <c r="C20" s="34"/>
      <c r="D20" s="35" t="str">
        <f t="shared" si="3"/>
        <v>1d2</v>
      </c>
      <c r="F20" s="78" t="str">
        <f>IF(P18 = 0, "Defense Calculation", "Cálculo de Defesa")</f>
        <v>Defense Calculation</v>
      </c>
      <c r="G20" s="79"/>
      <c r="H20" s="79"/>
      <c r="I20" s="80"/>
    </row>
    <row r="21" spans="2:14" x14ac:dyDescent="0.25">
      <c r="B21" s="36" t="s">
        <v>37</v>
      </c>
      <c r="C21" s="37">
        <v>7</v>
      </c>
      <c r="D21" s="38" t="str">
        <f t="shared" si="3"/>
        <v>2d10</v>
      </c>
      <c r="F21" s="39" t="str">
        <f>IF(P18 = 0, "Pre-Defense", "Antes da Defesa")</f>
        <v>Pre-Defense</v>
      </c>
      <c r="G21" s="115" t="str">
        <f>IF(P18 = 0, "Post-Defense", "Pós-Defesa")</f>
        <v>Post-Defense</v>
      </c>
      <c r="H21" s="115"/>
      <c r="I21" s="116"/>
    </row>
    <row r="22" spans="2:14" ht="15" customHeight="1" x14ac:dyDescent="0.25">
      <c r="B22" s="33" t="s">
        <v>38</v>
      </c>
      <c r="C22" s="34">
        <v>8</v>
      </c>
      <c r="D22" s="35" t="str">
        <f t="shared" si="3"/>
        <v>3d8</v>
      </c>
      <c r="F22" s="117"/>
      <c r="G22" s="119" t="str">
        <f>IF(F22 = "", "", IF(G17 &lt; 0, F22 - (G15), IF(ROUNDUP(F22 * 15/(G17+15) - (G15), 0) &gt;= 0, ROUNDUP(F22 * 15/(G17+15) - (G15), 0), 0)))</f>
        <v/>
      </c>
      <c r="H22" s="119"/>
      <c r="I22" s="120"/>
    </row>
    <row r="23" spans="2:14" ht="15.75" customHeight="1" thickBot="1" x14ac:dyDescent="0.3">
      <c r="B23" s="36" t="s">
        <v>39</v>
      </c>
      <c r="C23" s="37"/>
      <c r="D23" s="38" t="str">
        <f t="shared" si="3"/>
        <v>1d2</v>
      </c>
      <c r="F23" s="118"/>
      <c r="G23" s="121"/>
      <c r="H23" s="121"/>
      <c r="I23" s="122"/>
    </row>
    <row r="24" spans="2:14" ht="15.75" thickBot="1" x14ac:dyDescent="0.3">
      <c r="B24" s="33" t="s">
        <v>40</v>
      </c>
      <c r="C24" s="34"/>
      <c r="D24" s="35" t="str">
        <f t="shared" si="3"/>
        <v>1d2</v>
      </c>
      <c r="K24" s="110" t="s">
        <v>41</v>
      </c>
      <c r="L24" s="110" t="s">
        <v>42</v>
      </c>
      <c r="M24" s="110" t="s">
        <v>43</v>
      </c>
      <c r="N24" s="110" t="s">
        <v>44</v>
      </c>
    </row>
    <row r="25" spans="2:14" ht="15" customHeight="1" thickBot="1" x14ac:dyDescent="0.3">
      <c r="B25" s="40" t="s">
        <v>45</v>
      </c>
      <c r="C25" s="41"/>
      <c r="D25" s="42" t="str">
        <f t="shared" si="3"/>
        <v>1d2</v>
      </c>
      <c r="F25" s="111" t="s">
        <v>46</v>
      </c>
      <c r="G25" s="113">
        <v>8</v>
      </c>
      <c r="K25" s="110"/>
      <c r="L25" s="110"/>
      <c r="M25" s="110"/>
      <c r="N25" s="110"/>
    </row>
    <row r="26" spans="2:14" ht="48" customHeight="1" thickBot="1" x14ac:dyDescent="0.3">
      <c r="F26" s="112"/>
      <c r="G26" s="114"/>
      <c r="K26" s="7" t="s">
        <v>75</v>
      </c>
      <c r="L26" s="7" t="s">
        <v>79</v>
      </c>
      <c r="M26" s="6" t="s">
        <v>80</v>
      </c>
      <c r="N26" s="6" t="s">
        <v>50</v>
      </c>
    </row>
    <row r="27" spans="2:14" ht="75" x14ac:dyDescent="0.25">
      <c r="K27" s="7" t="s">
        <v>76</v>
      </c>
      <c r="L27" s="7" t="s">
        <v>84</v>
      </c>
      <c r="M27" s="6" t="s">
        <v>50</v>
      </c>
      <c r="N27" s="6">
        <v>10</v>
      </c>
    </row>
    <row r="28" spans="2:14" ht="45" x14ac:dyDescent="0.25">
      <c r="K28" s="7" t="s">
        <v>83</v>
      </c>
      <c r="L28" s="7" t="s">
        <v>85</v>
      </c>
      <c r="M28" s="6" t="s">
        <v>50</v>
      </c>
      <c r="N28" s="6">
        <v>7</v>
      </c>
    </row>
    <row r="29" spans="2:14" ht="30" x14ac:dyDescent="0.25">
      <c r="K29" s="7" t="s">
        <v>77</v>
      </c>
      <c r="L29" s="7" t="s">
        <v>82</v>
      </c>
      <c r="M29" s="6" t="s">
        <v>50</v>
      </c>
      <c r="N29" s="6">
        <v>15</v>
      </c>
    </row>
    <row r="30" spans="2:14" ht="30" x14ac:dyDescent="0.25">
      <c r="K30" s="7" t="s">
        <v>78</v>
      </c>
      <c r="L30" s="7" t="s">
        <v>81</v>
      </c>
      <c r="M30" s="6" t="s">
        <v>50</v>
      </c>
      <c r="N30" s="6">
        <v>20</v>
      </c>
    </row>
  </sheetData>
  <mergeCells count="40">
    <mergeCell ref="N24:N25"/>
    <mergeCell ref="F25:F26"/>
    <mergeCell ref="G25:G26"/>
    <mergeCell ref="G21:I21"/>
    <mergeCell ref="F22:F23"/>
    <mergeCell ref="G22:I23"/>
    <mergeCell ref="K24:K25"/>
    <mergeCell ref="L24:L25"/>
    <mergeCell ref="M24:M25"/>
    <mergeCell ref="H6:H7"/>
    <mergeCell ref="I6:I7"/>
    <mergeCell ref="K7:K8"/>
    <mergeCell ref="F20:I20"/>
    <mergeCell ref="B8:D8"/>
    <mergeCell ref="F9:F10"/>
    <mergeCell ref="G9:I10"/>
    <mergeCell ref="F12:F13"/>
    <mergeCell ref="G12:I13"/>
    <mergeCell ref="B13:D13"/>
    <mergeCell ref="F15:F16"/>
    <mergeCell ref="G15:G16"/>
    <mergeCell ref="B17:D17"/>
    <mergeCell ref="F17:F18"/>
    <mergeCell ref="G17:G18"/>
    <mergeCell ref="L7:L8"/>
    <mergeCell ref="L2:L3"/>
    <mergeCell ref="N2:S2"/>
    <mergeCell ref="B4:D4"/>
    <mergeCell ref="F4:F5"/>
    <mergeCell ref="G4:G5"/>
    <mergeCell ref="H4:H5"/>
    <mergeCell ref="I4:I5"/>
    <mergeCell ref="B2:D2"/>
    <mergeCell ref="F2:F3"/>
    <mergeCell ref="G2:G3"/>
    <mergeCell ref="H2:H3"/>
    <mergeCell ref="I2:I3"/>
    <mergeCell ref="K2:K3"/>
    <mergeCell ref="F6:F7"/>
    <mergeCell ref="G6:G7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NPC Template</vt:lpstr>
      <vt:lpstr>Shithead</vt:lpstr>
      <vt:lpstr>Tawagoto</vt:lpstr>
      <vt:lpstr>João</vt:lpstr>
      <vt:lpstr>Fifi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Ragan</dc:creator>
  <cp:lastModifiedBy>Ragan</cp:lastModifiedBy>
  <dcterms:created xsi:type="dcterms:W3CDTF">2018-06-24T13:42:48Z</dcterms:created>
  <dcterms:modified xsi:type="dcterms:W3CDTF">2018-12-30T20:13:59Z</dcterms:modified>
</cp:coreProperties>
</file>