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1678AE39-7D0C-4B94-B849-B4C7421887E7}" xr6:coauthVersionLast="47" xr6:coauthVersionMax="47" xr10:uidLastSave="{00000000-0000-0000-0000-000000000000}"/>
  <bookViews>
    <workbookView xWindow="-108" yWindow="-108" windowWidth="23256" windowHeight="12456" activeTab="1" xr2:uid="{74BF6243-FBF4-4D77-BF16-AD230A380BB6}"/>
  </bookViews>
  <sheets>
    <sheet name="Dados" sheetId="1" r:id="rId1"/>
    <sheet name="Recuperação do produto" sheetId="3" r:id="rId2"/>
  </sheets>
  <definedNames>
    <definedName name="solver_adj" localSheetId="1" hidden="1">'Recuperação do produto'!$H$5:$H$10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'Recuperação do produto'!$J$5:$J$10</definedName>
    <definedName name="solver_lhs2" localSheetId="1" hidden="1">'Recuperação do produto'!$K$5:$K$10</definedName>
    <definedName name="solver_lhs3" localSheetId="1" hidden="1">'Recuperação do produto'!$K$5:$K$10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'Recuperação do produto'!$L$11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hs1" localSheetId="1" hidden="1">'Recuperação do produto'!$F$5:$F$10</definedName>
    <definedName name="solver_rhs2" localSheetId="1" hidden="1">'Recuperação do produto'!$E$5:$E$10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I6" i="3"/>
  <c r="I10" i="3"/>
  <c r="K7" i="3"/>
  <c r="K8" i="3"/>
  <c r="K9" i="3"/>
  <c r="K10" i="3"/>
  <c r="K5" i="3"/>
  <c r="I7" i="3"/>
  <c r="I8" i="3"/>
  <c r="I9" i="3"/>
  <c r="I5" i="3"/>
  <c r="E11" i="3"/>
  <c r="G6" i="3" s="1"/>
  <c r="D11" i="3"/>
  <c r="F10" i="3" s="1"/>
  <c r="G11" i="1"/>
  <c r="F11" i="1"/>
  <c r="F7" i="3" l="1"/>
  <c r="H12" i="3"/>
  <c r="F6" i="3"/>
  <c r="F8" i="3"/>
  <c r="F5" i="3"/>
  <c r="F9" i="3"/>
  <c r="G5" i="3"/>
  <c r="G10" i="3"/>
  <c r="G9" i="3"/>
  <c r="G8" i="3"/>
  <c r="G7" i="3"/>
  <c r="K6" i="3"/>
  <c r="K11" i="3" s="1"/>
  <c r="L11" i="3" s="1"/>
  <c r="I11" i="3"/>
  <c r="J7" i="3" s="1"/>
  <c r="J10" i="3" l="1"/>
  <c r="J9" i="3"/>
  <c r="J8" i="3"/>
  <c r="J6" i="3"/>
  <c r="J5" i="3"/>
</calcChain>
</file>

<file path=xl/sharedStrings.xml><?xml version="1.0" encoding="utf-8"?>
<sst xmlns="http://schemas.openxmlformats.org/spreadsheetml/2006/main" count="43" uniqueCount="30">
  <si>
    <t>1 mm</t>
  </si>
  <si>
    <t>710 um</t>
  </si>
  <si>
    <t>300 um</t>
  </si>
  <si>
    <t>150 um</t>
  </si>
  <si>
    <t>75 um</t>
  </si>
  <si>
    <t xml:space="preserve">Areia 4 </t>
  </si>
  <si>
    <t>Areia 2</t>
  </si>
  <si>
    <t>[1000, 710[</t>
  </si>
  <si>
    <t>[710, 300[</t>
  </si>
  <si>
    <t>[300, 150[</t>
  </si>
  <si>
    <t>[150, 75[</t>
  </si>
  <si>
    <t>Indice</t>
  </si>
  <si>
    <t>Aberturas</t>
  </si>
  <si>
    <t>Pela a análise da distribuição, a curva da Areia 4 está deslocada para a esquerda em comparação com o esperado (Areia 2).</t>
  </si>
  <si>
    <t>Massa total:</t>
  </si>
  <si>
    <t>Tamanhos (μm)</t>
  </si>
  <si>
    <r>
      <t xml:space="preserve">&gt; 1000 </t>
    </r>
    <r>
      <rPr>
        <b/>
        <sz val="11"/>
        <color theme="1"/>
        <rFont val="Bahnschrift"/>
        <family val="2"/>
      </rPr>
      <t>(Grossos)</t>
    </r>
  </si>
  <si>
    <r>
      <t xml:space="preserve">≤ 75 </t>
    </r>
    <r>
      <rPr>
        <b/>
        <sz val="11"/>
        <color theme="1"/>
        <rFont val="Bahnschrift"/>
        <family val="2"/>
      </rPr>
      <t>(Finos)</t>
    </r>
  </si>
  <si>
    <t>Diagnóstico dos dados</t>
  </si>
  <si>
    <t>Areia 2%</t>
  </si>
  <si>
    <t>Areia 4%</t>
  </si>
  <si>
    <t>Areia 4 mist.</t>
  </si>
  <si>
    <t>Areia final</t>
  </si>
  <si>
    <t>Areia final%</t>
  </si>
  <si>
    <t>Areia 4 rest.</t>
  </si>
  <si>
    <t>Função objetivo</t>
  </si>
  <si>
    <t>%Aproveitada:</t>
  </si>
  <si>
    <t>Areia não aproveitada</t>
  </si>
  <si>
    <t>Areia aproveitada</t>
  </si>
  <si>
    <t>PENEIRAMENTO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</si>
</sst>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Bahnschrift"/>
      <family val="2"/>
    </font>
    <font>
      <sz val="24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name val="Bahnschrift"/>
      <family val="2"/>
    </font>
    <font>
      <sz val="11"/>
      <name val="Bahnschrift"/>
      <family val="2"/>
    </font>
    <font>
      <sz val="11"/>
      <color rgb="FFFF0000"/>
      <name val="Calibri"/>
      <family val="2"/>
      <scheme val="minor"/>
    </font>
    <font>
      <b/>
      <sz val="11"/>
      <color theme="0"/>
      <name val="Bahnschrift"/>
      <family val="2"/>
    </font>
    <font>
      <sz val="11"/>
      <color theme="0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5" fillId="3" borderId="0" xfId="0" applyFont="1" applyFill="1"/>
    <xf numFmtId="0" fontId="5" fillId="3" borderId="16" xfId="0" applyFont="1" applyFill="1" applyBorder="1"/>
    <xf numFmtId="0" fontId="5" fillId="7" borderId="0" xfId="0" applyFont="1" applyFill="1"/>
    <xf numFmtId="0" fontId="6" fillId="5" borderId="4" xfId="0" applyFont="1" applyFill="1" applyBorder="1"/>
    <xf numFmtId="0" fontId="6" fillId="3" borderId="3" xfId="0" applyFont="1" applyFill="1" applyBorder="1" applyAlignment="1">
      <alignment horizontal="center"/>
    </xf>
    <xf numFmtId="0" fontId="5" fillId="4" borderId="1" xfId="0" applyFont="1" applyFill="1" applyBorder="1"/>
    <xf numFmtId="0" fontId="5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/>
    <xf numFmtId="0" fontId="5" fillId="4" borderId="2" xfId="0" applyFont="1" applyFill="1" applyBorder="1"/>
    <xf numFmtId="0" fontId="6" fillId="9" borderId="17" xfId="0" applyFont="1" applyFill="1" applyBorder="1" applyAlignment="1">
      <alignment horizontal="right"/>
    </xf>
    <xf numFmtId="164" fontId="5" fillId="9" borderId="18" xfId="0" applyNumberFormat="1" applyFont="1" applyFill="1" applyBorder="1"/>
    <xf numFmtId="164" fontId="5" fillId="9" borderId="19" xfId="0" applyNumberFormat="1" applyFont="1" applyFill="1" applyBorder="1"/>
    <xf numFmtId="0" fontId="6" fillId="7" borderId="0" xfId="0" applyFont="1" applyFill="1"/>
    <xf numFmtId="10" fontId="5" fillId="2" borderId="3" xfId="1" applyNumberFormat="1" applyFont="1" applyFill="1" applyBorder="1" applyAlignment="1">
      <alignment horizontal="center" vertical="center"/>
    </xf>
    <xf numFmtId="10" fontId="5" fillId="2" borderId="3" xfId="1" applyNumberFormat="1" applyFont="1" applyFill="1" applyBorder="1"/>
    <xf numFmtId="164" fontId="5" fillId="9" borderId="3" xfId="0" applyNumberFormat="1" applyFont="1" applyFill="1" applyBorder="1"/>
    <xf numFmtId="164" fontId="5" fillId="2" borderId="3" xfId="1" applyNumberFormat="1" applyFont="1" applyFill="1" applyBorder="1"/>
    <xf numFmtId="10" fontId="5" fillId="9" borderId="19" xfId="1" applyNumberFormat="1" applyFont="1" applyFill="1" applyBorder="1"/>
    <xf numFmtId="0" fontId="0" fillId="7" borderId="0" xfId="0" applyFill="1"/>
    <xf numFmtId="0" fontId="9" fillId="7" borderId="0" xfId="0" applyFont="1" applyFill="1"/>
    <xf numFmtId="0" fontId="1" fillId="7" borderId="0" xfId="0" applyFont="1" applyFill="1"/>
    <xf numFmtId="0" fontId="6" fillId="10" borderId="3" xfId="0" applyFont="1" applyFill="1" applyBorder="1" applyAlignment="1">
      <alignment horizontal="center"/>
    </xf>
    <xf numFmtId="164" fontId="5" fillId="11" borderId="3" xfId="0" applyNumberFormat="1" applyFont="1" applyFill="1" applyBorder="1"/>
    <xf numFmtId="0" fontId="10" fillId="12" borderId="3" xfId="0" applyFont="1" applyFill="1" applyBorder="1"/>
    <xf numFmtId="165" fontId="11" fillId="13" borderId="3" xfId="0" applyNumberFormat="1" applyFont="1" applyFill="1" applyBorder="1"/>
    <xf numFmtId="0" fontId="8" fillId="6" borderId="13" xfId="0" applyFont="1" applyFill="1" applyBorder="1" applyAlignment="1">
      <alignment horizontal="left" vertical="top" wrapText="1"/>
    </xf>
    <xf numFmtId="0" fontId="8" fillId="6" borderId="14" xfId="0" applyFont="1" applyFill="1" applyBorder="1" applyAlignment="1">
      <alignment horizontal="left" vertical="top" wrapText="1"/>
    </xf>
    <xf numFmtId="0" fontId="8" fillId="6" borderId="1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8" fillId="6" borderId="6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GRANULOMÉTRICAS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Dados!$F$4</c:f>
              <c:strCache>
                <c:ptCount val="1"/>
                <c:pt idx="0">
                  <c:v>Areia 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xVal>
          <c:yVal>
            <c:numRef>
              <c:f>Dados!$F$5:$F$10</c:f>
              <c:numCache>
                <c:formatCode>0.000</c:formatCode>
                <c:ptCount val="6"/>
                <c:pt idx="0">
                  <c:v>73.242999999999995</c:v>
                </c:pt>
                <c:pt idx="1">
                  <c:v>18.507000000000001</c:v>
                </c:pt>
                <c:pt idx="2">
                  <c:v>231.91499999999999</c:v>
                </c:pt>
                <c:pt idx="3">
                  <c:v>3.7320000000000002</c:v>
                </c:pt>
                <c:pt idx="4">
                  <c:v>3.3660000000000001</c:v>
                </c:pt>
                <c:pt idx="5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E-4E5A-991F-F055DE441E8C}"/>
            </c:ext>
          </c:extLst>
        </c:ser>
        <c:ser>
          <c:idx val="1"/>
          <c:order val="1"/>
          <c:tx>
            <c:v>Areia 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xVal>
          <c:yVal>
            <c:numRef>
              <c:f>Dados!$G$5:$G$10</c:f>
              <c:numCache>
                <c:formatCode>0.000</c:formatCode>
                <c:ptCount val="6"/>
                <c:pt idx="0">
                  <c:v>79.569999999999993</c:v>
                </c:pt>
                <c:pt idx="1">
                  <c:v>117.786</c:v>
                </c:pt>
                <c:pt idx="2">
                  <c:v>75.763000000000005</c:v>
                </c:pt>
                <c:pt idx="3">
                  <c:v>4.4279999999999999</c:v>
                </c:pt>
                <c:pt idx="4">
                  <c:v>4.516</c:v>
                </c:pt>
                <c:pt idx="5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E-4E5A-991F-F055DE44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17871"/>
        <c:axId val="973215375"/>
      </c:scatterChart>
      <c:valAx>
        <c:axId val="973217871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classificação de tamanho (índices)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15375"/>
        <c:crosses val="autoZero"/>
        <c:crossBetween val="midCat"/>
      </c:valAx>
      <c:valAx>
        <c:axId val="9732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GRANULOMÉTRICA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Dados!$F$4</c:f>
              <c:strCache>
                <c:ptCount val="1"/>
                <c:pt idx="0">
                  <c:v>Areia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Dados!$F$5:$F$10</c:f>
              <c:numCache>
                <c:formatCode>0.000</c:formatCode>
                <c:ptCount val="6"/>
                <c:pt idx="0">
                  <c:v>73.242999999999995</c:v>
                </c:pt>
                <c:pt idx="1">
                  <c:v>18.507000000000001</c:v>
                </c:pt>
                <c:pt idx="2">
                  <c:v>231.91499999999999</c:v>
                </c:pt>
                <c:pt idx="3">
                  <c:v>3.7320000000000002</c:v>
                </c:pt>
                <c:pt idx="4">
                  <c:v>3.3660000000000001</c:v>
                </c:pt>
                <c:pt idx="5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9-40F9-961D-52F789C2AC15}"/>
            </c:ext>
          </c:extLst>
        </c:ser>
        <c:ser>
          <c:idx val="1"/>
          <c:order val="1"/>
          <c:tx>
            <c:strRef>
              <c:f>Dados!$G$4</c:f>
              <c:strCache>
                <c:ptCount val="1"/>
                <c:pt idx="0">
                  <c:v>Areia 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Dados!$G$5:$G$10</c:f>
              <c:numCache>
                <c:formatCode>0.000</c:formatCode>
                <c:ptCount val="6"/>
                <c:pt idx="0">
                  <c:v>79.569999999999993</c:v>
                </c:pt>
                <c:pt idx="1">
                  <c:v>117.786</c:v>
                </c:pt>
                <c:pt idx="2">
                  <c:v>75.763000000000005</c:v>
                </c:pt>
                <c:pt idx="3">
                  <c:v>4.4279999999999999</c:v>
                </c:pt>
                <c:pt idx="4">
                  <c:v>4.516</c:v>
                </c:pt>
                <c:pt idx="5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9-40F9-961D-52F789C2A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3217455"/>
        <c:axId val="973214959"/>
      </c:barChart>
      <c:catAx>
        <c:axId val="9732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14959"/>
        <c:crosses val="autoZero"/>
        <c:auto val="1"/>
        <c:lblAlgn val="ctr"/>
        <c:lblOffset val="100"/>
        <c:noMultiLvlLbl val="0"/>
      </c:catAx>
      <c:valAx>
        <c:axId val="97321495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732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74414176806281"/>
          <c:y val="0.22736716459332848"/>
          <c:w val="0.28591340882779137"/>
          <c:h val="7.1829807657502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DA GRANULOMETRIA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Dados!$F$4</c:f>
              <c:strCache>
                <c:ptCount val="1"/>
                <c:pt idx="0">
                  <c:v>Areia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Dados!$F$5:$F$10</c:f>
              <c:numCache>
                <c:formatCode>0.000</c:formatCode>
                <c:ptCount val="6"/>
                <c:pt idx="0">
                  <c:v>73.242999999999995</c:v>
                </c:pt>
                <c:pt idx="1">
                  <c:v>18.507000000000001</c:v>
                </c:pt>
                <c:pt idx="2">
                  <c:v>231.91499999999999</c:v>
                </c:pt>
                <c:pt idx="3">
                  <c:v>3.7320000000000002</c:v>
                </c:pt>
                <c:pt idx="4">
                  <c:v>3.3660000000000001</c:v>
                </c:pt>
                <c:pt idx="5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0-4402-8811-692991E142E0}"/>
            </c:ext>
          </c:extLst>
        </c:ser>
        <c:ser>
          <c:idx val="1"/>
          <c:order val="1"/>
          <c:tx>
            <c:strRef>
              <c:f>Dados!$G$4</c:f>
              <c:strCache>
                <c:ptCount val="1"/>
                <c:pt idx="0">
                  <c:v>Areia 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Dados!$E$5:$E$10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Dados!$G$5:$G$10</c:f>
              <c:numCache>
                <c:formatCode>0.000</c:formatCode>
                <c:ptCount val="6"/>
                <c:pt idx="0">
                  <c:v>79.569999999999993</c:v>
                </c:pt>
                <c:pt idx="1">
                  <c:v>117.786</c:v>
                </c:pt>
                <c:pt idx="2">
                  <c:v>75.763000000000005</c:v>
                </c:pt>
                <c:pt idx="3">
                  <c:v>4.4279999999999999</c:v>
                </c:pt>
                <c:pt idx="4">
                  <c:v>4.516</c:v>
                </c:pt>
                <c:pt idx="5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0-4402-8811-692991E142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17065631"/>
        <c:axId val="1817065215"/>
      </c:barChart>
      <c:catAx>
        <c:axId val="18170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065215"/>
        <c:crosses val="autoZero"/>
        <c:auto val="1"/>
        <c:lblAlgn val="ctr"/>
        <c:lblOffset val="100"/>
        <c:noMultiLvlLbl val="0"/>
      </c:catAx>
      <c:valAx>
        <c:axId val="181706521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170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</a:t>
            </a:r>
            <a:r>
              <a:rPr lang="pt-BR" baseline="0"/>
              <a:t> inicial e final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'Recuperação do produto'!$D$4</c:f>
              <c:strCache>
                <c:ptCount val="1"/>
                <c:pt idx="0">
                  <c:v>Areia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'Recuperação do produto'!$C$5:$C$10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'Recuperação do produto'!$D$5:$D$10</c:f>
              <c:numCache>
                <c:formatCode>0.000</c:formatCode>
                <c:ptCount val="6"/>
                <c:pt idx="0">
                  <c:v>73.242999999999995</c:v>
                </c:pt>
                <c:pt idx="1">
                  <c:v>18.507000000000001</c:v>
                </c:pt>
                <c:pt idx="2">
                  <c:v>231.91499999999999</c:v>
                </c:pt>
                <c:pt idx="3">
                  <c:v>3.7320000000000002</c:v>
                </c:pt>
                <c:pt idx="4">
                  <c:v>3.3660000000000001</c:v>
                </c:pt>
                <c:pt idx="5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1-4985-A12D-55E77AD79565}"/>
            </c:ext>
          </c:extLst>
        </c:ser>
        <c:ser>
          <c:idx val="1"/>
          <c:order val="1"/>
          <c:tx>
            <c:strRef>
              <c:f>'Recuperação do produto'!$I$4</c:f>
              <c:strCache>
                <c:ptCount val="1"/>
                <c:pt idx="0">
                  <c:v>Areia 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'Recuperação do produto'!$C$5:$C$10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'Recuperação do produto'!$I$5:$I$10</c:f>
              <c:numCache>
                <c:formatCode>0.000</c:formatCode>
                <c:ptCount val="6"/>
                <c:pt idx="0">
                  <c:v>97.170341280383553</c:v>
                </c:pt>
                <c:pt idx="1">
                  <c:v>24.552947077771883</c:v>
                </c:pt>
                <c:pt idx="2">
                  <c:v>307.678</c:v>
                </c:pt>
                <c:pt idx="3">
                  <c:v>4.9511859583785451</c:v>
                </c:pt>
                <c:pt idx="4">
                  <c:v>4.4656194862915601</c:v>
                </c:pt>
                <c:pt idx="5">
                  <c:v>0.51873357691762534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1-4985-A12D-55E77AD79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02656"/>
        <c:axId val="7203904"/>
      </c:barChart>
      <c:catAx>
        <c:axId val="72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3904"/>
        <c:crosses val="autoZero"/>
        <c:auto val="1"/>
        <c:lblAlgn val="ctr"/>
        <c:lblOffset val="100"/>
        <c:noMultiLvlLbl val="0"/>
      </c:catAx>
      <c:valAx>
        <c:axId val="720390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2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736246204518555"/>
          <c:y val="0.15060185185185185"/>
          <c:w val="0.1382816118573413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separação</a:t>
            </a:r>
            <a:r>
              <a:rPr lang="pt-BR" baseline="0"/>
              <a:t> da areia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'Recuperação do produto'!$H$4</c:f>
              <c:strCache>
                <c:ptCount val="1"/>
                <c:pt idx="0">
                  <c:v>Areia 4 mist.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832285115303984E-2"/>
                  <c:y val="-3.8126361655773523E-2"/>
                </c:manualLayout>
              </c:layout>
              <c:tx>
                <c:rich>
                  <a:bodyPr/>
                  <a:lstStyle/>
                  <a:p>
                    <a:fld id="{C4F78A5E-64A0-4211-9C9A-7F3722C256EB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EF0-4664-917C-699F800CEA99}"/>
                </c:ext>
              </c:extLst>
            </c:dLbl>
            <c:dLbl>
              <c:idx val="1"/>
              <c:layout>
                <c:manualLayout>
                  <c:x val="-3.7735849056603772E-2"/>
                  <c:y val="-4.084967320261447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CCDB413A-C3A4-4A12-B321-197F288E47C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EF0-4664-917C-699F800CEA99}"/>
                </c:ext>
              </c:extLst>
            </c:dLbl>
            <c:dLbl>
              <c:idx val="2"/>
              <c:layout>
                <c:manualLayout>
                  <c:x val="-3.7735849056603772E-2"/>
                  <c:y val="-3.5403050108932563E-2"/>
                </c:manualLayout>
              </c:layout>
              <c:tx>
                <c:rich>
                  <a:bodyPr/>
                  <a:lstStyle/>
                  <a:p>
                    <a:fld id="{594A2A6B-B8C9-48AF-95B1-EBFB7E335029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EF0-4664-917C-699F800CEA99}"/>
                </c:ext>
              </c:extLst>
            </c:dLbl>
            <c:dLbl>
              <c:idx val="3"/>
              <c:layout>
                <c:manualLayout>
                  <c:x val="1.4675052410901468E-2"/>
                  <c:y val="-0.11710239651416122"/>
                </c:manualLayout>
              </c:layout>
              <c:tx>
                <c:rich>
                  <a:bodyPr/>
                  <a:lstStyle/>
                  <a:p>
                    <a:fld id="{1A97C3FC-480E-4CF7-A2BB-A45007BE855E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EF0-4664-917C-699F800CEA99}"/>
                </c:ext>
              </c:extLst>
            </c:dLbl>
            <c:dLbl>
              <c:idx val="4"/>
              <c:layout>
                <c:manualLayout>
                  <c:x val="2.8092243186582714E-2"/>
                  <c:y val="-0.10349927617476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95CC4518-42C7-4EF6-B549-FA38C13AF73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EF0-4664-917C-699F800CEA99}"/>
                </c:ext>
              </c:extLst>
            </c:dLbl>
            <c:dLbl>
              <c:idx val="5"/>
              <c:layout>
                <c:manualLayout>
                  <c:x val="2.4056603773584907E-2"/>
                  <c:y val="-8.72172893281957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66353292-8664-4EDF-93D6-3FB5AD5B5D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EF0-4664-917C-699F800CEA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'Recuperação do produto'!$C$5:$C$10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'Recuperação do produto'!$H$5:$H$10</c:f>
              <c:numCache>
                <c:formatCode>0.000</c:formatCode>
                <c:ptCount val="6"/>
                <c:pt idx="0">
                  <c:v>23.927341280383555</c:v>
                </c:pt>
                <c:pt idx="1">
                  <c:v>6.0459470777718813</c:v>
                </c:pt>
                <c:pt idx="2">
                  <c:v>75.763000000000005</c:v>
                </c:pt>
                <c:pt idx="3">
                  <c:v>1.2191859583785445</c:v>
                </c:pt>
                <c:pt idx="4">
                  <c:v>1.0996194862915596</c:v>
                </c:pt>
                <c:pt idx="5">
                  <c:v>0.12773357691762535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664-917C-699F800CEA99}"/>
            </c:ext>
          </c:extLst>
        </c:ser>
        <c:ser>
          <c:idx val="1"/>
          <c:order val="1"/>
          <c:tx>
            <c:strRef>
              <c:f>'Recuperação do produto'!$K$4</c:f>
              <c:strCache>
                <c:ptCount val="1"/>
                <c:pt idx="0">
                  <c:v>Areia 4 rest.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55144522029089E-2"/>
                  <c:y val="-4.506029883519462E-2"/>
                </c:manualLayout>
              </c:layout>
              <c:tx>
                <c:rich>
                  <a:bodyPr/>
                  <a:lstStyle/>
                  <a:p>
                    <a:fld id="{F20ECC99-7B01-4521-9A8A-2DE744AD6E5D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EF0-4664-917C-699F800CEA99}"/>
                </c:ext>
              </c:extLst>
            </c:dLbl>
            <c:dLbl>
              <c:idx val="1"/>
              <c:layout>
                <c:manualLayout>
                  <c:x val="-3.5639412997903561E-2"/>
                  <c:y val="-4.357298474945534E-2"/>
                </c:manualLayout>
              </c:layout>
              <c:tx>
                <c:rich>
                  <a:bodyPr/>
                  <a:lstStyle/>
                  <a:p>
                    <a:fld id="{72E8E2AD-8D66-45D3-9410-96AE2E02E9D8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EF0-4664-917C-699F800CEA99}"/>
                </c:ext>
              </c:extLst>
            </c:dLbl>
            <c:dLbl>
              <c:idx val="2"/>
              <c:layout>
                <c:manualLayout>
                  <c:x val="-3.7735849056603772E-2"/>
                  <c:y val="-3.2679738562091505E-2"/>
                </c:manualLayout>
              </c:layout>
              <c:tx>
                <c:rich>
                  <a:bodyPr/>
                  <a:lstStyle/>
                  <a:p>
                    <a:fld id="{6BB53789-B932-4EA4-9BA8-5CE4F1FFED78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EF0-4664-917C-699F800CEA99}"/>
                </c:ext>
              </c:extLst>
            </c:dLbl>
            <c:dLbl>
              <c:idx val="3"/>
              <c:layout>
                <c:manualLayout>
                  <c:x val="-2.3060796645702382E-2"/>
                  <c:y val="-5.4466230936819175E-2"/>
                </c:manualLayout>
              </c:layout>
              <c:tx>
                <c:rich>
                  <a:bodyPr/>
                  <a:lstStyle/>
                  <a:p>
                    <a:fld id="{6A3073CE-0816-448C-84D7-00327F275FFD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EF0-4664-917C-699F800CEA99}"/>
                </c:ext>
              </c:extLst>
            </c:dLbl>
            <c:dLbl>
              <c:idx val="4"/>
              <c:layout>
                <c:manualLayout>
                  <c:x val="-4.2924528301886887E-2"/>
                  <c:y val="-4.629173808265783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5968699-9F15-45EE-9524-664BE296D0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F0-4664-917C-699F800CEA99}"/>
                </c:ext>
              </c:extLst>
            </c:dLbl>
            <c:dLbl>
              <c:idx val="5"/>
              <c:layout>
                <c:manualLayout>
                  <c:x val="-1.8186582809224222E-2"/>
                  <c:y val="-3.808179869496673E-2"/>
                </c:manualLayout>
              </c:layout>
              <c:tx>
                <c:rich>
                  <a:bodyPr/>
                  <a:lstStyle/>
                  <a:p>
                    <a:fld id="{D499B0BB-79F8-4261-B521-06D5E3D54984}" type="VALUE">
                      <a:rPr lang="en-US" baseline="0"/>
                      <a:pPr/>
                      <a:t>[VALUE]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EF0-4664-917C-699F800CEA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'Recuperação do produto'!$C$5:$C$10</c:f>
              <c:strCache>
                <c:ptCount val="6"/>
                <c:pt idx="0">
                  <c:v>&gt; 1000 (Grossos)</c:v>
                </c:pt>
                <c:pt idx="1">
                  <c:v>[1000, 710[</c:v>
                </c:pt>
                <c:pt idx="2">
                  <c:v>[710, 300[</c:v>
                </c:pt>
                <c:pt idx="3">
                  <c:v>[300, 150[</c:v>
                </c:pt>
                <c:pt idx="4">
                  <c:v>[150, 75[</c:v>
                </c:pt>
                <c:pt idx="5">
                  <c:v>≤ 75 (Finos)</c:v>
                </c:pt>
              </c:strCache>
            </c:strRef>
          </c:cat>
          <c:val>
            <c:numRef>
              <c:f>'Recuperação do produto'!$K$5:$K$10</c:f>
              <c:numCache>
                <c:formatCode>0.000</c:formatCode>
                <c:ptCount val="6"/>
                <c:pt idx="0">
                  <c:v>55.642658719616435</c:v>
                </c:pt>
                <c:pt idx="1">
                  <c:v>111.74005292222812</c:v>
                </c:pt>
                <c:pt idx="2">
                  <c:v>0</c:v>
                </c:pt>
                <c:pt idx="3">
                  <c:v>3.2088140416214554</c:v>
                </c:pt>
                <c:pt idx="4">
                  <c:v>3.4163805137084404</c:v>
                </c:pt>
                <c:pt idx="5">
                  <c:v>0.6472664230823747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664-917C-699F800C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259648"/>
        <c:axId val="7252992"/>
      </c:barChart>
      <c:catAx>
        <c:axId val="72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2992"/>
        <c:crosses val="autoZero"/>
        <c:auto val="1"/>
        <c:lblAlgn val="ctr"/>
        <c:lblOffset val="100"/>
        <c:noMultiLvlLbl val="0"/>
      </c:catAx>
      <c:valAx>
        <c:axId val="725299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137160</xdr:rowOff>
    </xdr:from>
    <xdr:to>
      <xdr:col>19</xdr:col>
      <xdr:colOff>568864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CEE6A-3F78-1580-D7D9-C15D2D92DE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220981</xdr:colOff>
      <xdr:row>11</xdr:row>
      <xdr:rowOff>140564</xdr:rowOff>
    </xdr:from>
    <xdr:to>
      <xdr:col>5</xdr:col>
      <xdr:colOff>209551</xdr:colOff>
      <xdr:row>28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9A9CE0-582F-D645-CB2D-5F15DA8B6A8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369571</xdr:colOff>
      <xdr:row>11</xdr:row>
      <xdr:rowOff>140564</xdr:rowOff>
    </xdr:from>
    <xdr:to>
      <xdr:col>10</xdr:col>
      <xdr:colOff>259081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02382-C242-0F2F-4E44-531468349E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12</xdr:row>
      <xdr:rowOff>76200</xdr:rowOff>
    </xdr:from>
    <xdr:to>
      <xdr:col>12</xdr:col>
      <xdr:colOff>228600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0A128-1957-0D39-204A-17BD6CDA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175260</xdr:rowOff>
    </xdr:from>
    <xdr:to>
      <xdr:col>18</xdr:col>
      <xdr:colOff>167640</xdr:colOff>
      <xdr:row>27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35AD8-9644-5B17-897B-DF91F384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BF83-9DF8-4263-804F-8E8BF966581B}">
  <dimension ref="A1:T23"/>
  <sheetViews>
    <sheetView workbookViewId="0">
      <selection sqref="A1:T2"/>
    </sheetView>
  </sheetViews>
  <sheetFormatPr defaultRowHeight="13.8" x14ac:dyDescent="0.25"/>
  <cols>
    <col min="1" max="1" width="8.88671875" style="3"/>
    <col min="2" max="4" width="10.77734375" style="3" customWidth="1"/>
    <col min="5" max="7" width="16" style="3" bestFit="1" customWidth="1"/>
    <col min="8" max="16384" width="8.88671875" style="3"/>
  </cols>
  <sheetData>
    <row r="1" spans="1:20" s="1" customFormat="1" ht="13.8" customHeight="1" x14ac:dyDescent="0.25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s="2" customFormat="1" ht="14.4" customHeight="1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15" thickTop="1" thickBot="1" x14ac:dyDescent="0.3"/>
    <row r="4" spans="1:20" ht="14.4" customHeight="1" x14ac:dyDescent="0.3">
      <c r="B4" s="4" t="s">
        <v>12</v>
      </c>
      <c r="D4" s="5" t="s">
        <v>11</v>
      </c>
      <c r="E4" s="5" t="s">
        <v>15</v>
      </c>
      <c r="F4" s="5" t="s">
        <v>6</v>
      </c>
      <c r="G4" s="5" t="s">
        <v>5</v>
      </c>
      <c r="I4" s="35" t="s">
        <v>18</v>
      </c>
      <c r="J4" s="36"/>
      <c r="K4" s="37"/>
      <c r="L4" s="19"/>
      <c r="M4" s="19"/>
      <c r="N4" s="19"/>
      <c r="O4" s="19"/>
      <c r="P4" s="19"/>
      <c r="Q4" s="19"/>
      <c r="R4" s="19"/>
    </row>
    <row r="5" spans="1:20" ht="13.8" customHeight="1" x14ac:dyDescent="0.3">
      <c r="B5" s="6" t="s">
        <v>0</v>
      </c>
      <c r="D5" s="7">
        <v>1</v>
      </c>
      <c r="E5" s="7" t="s">
        <v>16</v>
      </c>
      <c r="F5" s="8">
        <v>73.242999999999995</v>
      </c>
      <c r="G5" s="8">
        <v>79.569999999999993</v>
      </c>
      <c r="I5" s="26" t="s">
        <v>13</v>
      </c>
      <c r="J5" s="27"/>
      <c r="K5" s="28"/>
      <c r="L5" s="19"/>
      <c r="M5" s="19"/>
      <c r="N5" s="19"/>
      <c r="O5" s="19"/>
      <c r="P5" s="19"/>
      <c r="Q5" s="19"/>
      <c r="R5" s="19"/>
    </row>
    <row r="6" spans="1:20" ht="14.4" customHeight="1" x14ac:dyDescent="0.3">
      <c r="B6" s="6" t="s">
        <v>1</v>
      </c>
      <c r="D6" s="7">
        <v>2</v>
      </c>
      <c r="E6" s="7" t="s">
        <v>7</v>
      </c>
      <c r="F6" s="8">
        <v>18.507000000000001</v>
      </c>
      <c r="G6" s="8">
        <v>117.786</v>
      </c>
      <c r="I6" s="29"/>
      <c r="J6" s="30"/>
      <c r="K6" s="31"/>
      <c r="L6" s="19"/>
      <c r="M6" s="19"/>
      <c r="N6" s="19"/>
      <c r="O6" s="19"/>
      <c r="P6" s="19"/>
      <c r="Q6" s="19"/>
      <c r="R6" s="19"/>
    </row>
    <row r="7" spans="1:20" ht="14.4" customHeight="1" x14ac:dyDescent="0.3">
      <c r="B7" s="6" t="s">
        <v>2</v>
      </c>
      <c r="D7" s="7">
        <v>3</v>
      </c>
      <c r="E7" s="7" t="s">
        <v>8</v>
      </c>
      <c r="F7" s="8">
        <v>231.91499999999999</v>
      </c>
      <c r="G7" s="8">
        <v>75.763000000000005</v>
      </c>
      <c r="I7" s="29"/>
      <c r="J7" s="30"/>
      <c r="K7" s="31"/>
      <c r="L7" s="19"/>
      <c r="M7" s="19"/>
      <c r="N7" s="19"/>
      <c r="O7" s="19"/>
      <c r="P7" s="19"/>
      <c r="Q7" s="19"/>
      <c r="R7" s="19"/>
    </row>
    <row r="8" spans="1:20" ht="14.4" customHeight="1" x14ac:dyDescent="0.3">
      <c r="B8" s="6" t="s">
        <v>3</v>
      </c>
      <c r="D8" s="7">
        <v>4</v>
      </c>
      <c r="E8" s="7" t="s">
        <v>9</v>
      </c>
      <c r="F8" s="8">
        <v>3.7320000000000002</v>
      </c>
      <c r="G8" s="8">
        <v>4.4279999999999999</v>
      </c>
      <c r="I8" s="29"/>
      <c r="J8" s="30"/>
      <c r="K8" s="31"/>
      <c r="L8" s="19"/>
      <c r="M8" s="19"/>
      <c r="N8" s="19"/>
      <c r="O8" s="19"/>
      <c r="P8" s="19"/>
      <c r="Q8" s="19"/>
      <c r="R8" s="19"/>
    </row>
    <row r="9" spans="1:20" ht="15" customHeight="1" thickBot="1" x14ac:dyDescent="0.35">
      <c r="B9" s="9" t="s">
        <v>4</v>
      </c>
      <c r="D9" s="7">
        <v>5</v>
      </c>
      <c r="E9" s="7" t="s">
        <v>10</v>
      </c>
      <c r="F9" s="8">
        <v>3.3660000000000001</v>
      </c>
      <c r="G9" s="8">
        <v>4.516</v>
      </c>
      <c r="I9" s="29"/>
      <c r="J9" s="30"/>
      <c r="K9" s="31"/>
      <c r="L9" s="19"/>
      <c r="M9" s="19"/>
      <c r="N9" s="19"/>
      <c r="O9" s="19"/>
      <c r="P9" s="19"/>
      <c r="Q9" s="19"/>
      <c r="R9" s="19"/>
    </row>
    <row r="10" spans="1:20" ht="15" customHeight="1" thickBot="1" x14ac:dyDescent="0.35">
      <c r="D10" s="7">
        <v>6</v>
      </c>
      <c r="E10" s="7" t="s">
        <v>17</v>
      </c>
      <c r="F10" s="8">
        <v>0.39100000000000001</v>
      </c>
      <c r="G10" s="8">
        <v>0.77500000000000002</v>
      </c>
      <c r="I10" s="32"/>
      <c r="J10" s="33"/>
      <c r="K10" s="34"/>
      <c r="L10" s="19"/>
      <c r="M10" s="19"/>
      <c r="N10" s="19"/>
      <c r="O10" s="19"/>
      <c r="P10" s="19"/>
      <c r="Q10" s="19"/>
      <c r="R10" s="19"/>
    </row>
    <row r="11" spans="1:20" x14ac:dyDescent="0.25">
      <c r="E11" s="10" t="s">
        <v>14</v>
      </c>
      <c r="F11" s="11">
        <f>SUM(F5:F10)</f>
        <v>331.154</v>
      </c>
      <c r="G11" s="12">
        <f>SUM(G5:G10)</f>
        <v>282.83800000000002</v>
      </c>
    </row>
    <row r="23" spans="19:19" x14ac:dyDescent="0.25">
      <c r="S23" s="13"/>
    </row>
  </sheetData>
  <mergeCells count="3">
    <mergeCell ref="I5:K10"/>
    <mergeCell ref="I4:K4"/>
    <mergeCell ref="A1:T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37C7-01E1-41A6-88D0-E7E88754CE71}">
  <dimension ref="A1:T12"/>
  <sheetViews>
    <sheetView tabSelected="1" workbookViewId="0">
      <selection sqref="A1:T2"/>
    </sheetView>
  </sheetViews>
  <sheetFormatPr defaultRowHeight="14.4" x14ac:dyDescent="0.3"/>
  <cols>
    <col min="1" max="1" width="8.88671875" style="19"/>
    <col min="2" max="2" width="6.44140625" style="19" bestFit="1" customWidth="1"/>
    <col min="3" max="3" width="15.88671875" style="19" bestFit="1" customWidth="1"/>
    <col min="4" max="6" width="12.5546875" style="19" customWidth="1"/>
    <col min="7" max="7" width="14" style="19" bestFit="1" customWidth="1"/>
    <col min="8" max="11" width="12.5546875" style="19" customWidth="1"/>
    <col min="12" max="12" width="16.6640625" style="19" bestFit="1" customWidth="1"/>
    <col min="13" max="16384" width="8.88671875" style="19"/>
  </cols>
  <sheetData>
    <row r="1" spans="1:20" s="1" customFormat="1" ht="13.8" x14ac:dyDescent="0.25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s="2" customFormat="1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15" thickTop="1" x14ac:dyDescent="0.3">
      <c r="A3" s="20"/>
      <c r="I3" s="21" t="s">
        <v>28</v>
      </c>
      <c r="K3" s="21" t="s">
        <v>27</v>
      </c>
    </row>
    <row r="4" spans="1:20" x14ac:dyDescent="0.3">
      <c r="B4" s="5" t="s">
        <v>11</v>
      </c>
      <c r="C4" s="5" t="s">
        <v>15</v>
      </c>
      <c r="D4" s="5" t="s">
        <v>6</v>
      </c>
      <c r="E4" s="5" t="s">
        <v>5</v>
      </c>
      <c r="F4" s="5" t="s">
        <v>19</v>
      </c>
      <c r="G4" s="5" t="s">
        <v>20</v>
      </c>
      <c r="H4" s="22" t="s">
        <v>21</v>
      </c>
      <c r="I4" s="5" t="s">
        <v>22</v>
      </c>
      <c r="J4" s="5" t="s">
        <v>23</v>
      </c>
      <c r="K4" s="5" t="s">
        <v>24</v>
      </c>
    </row>
    <row r="5" spans="1:20" x14ac:dyDescent="0.3">
      <c r="B5" s="7">
        <v>1</v>
      </c>
      <c r="C5" s="7" t="s">
        <v>16</v>
      </c>
      <c r="D5" s="8">
        <v>73.242999999999995</v>
      </c>
      <c r="E5" s="8">
        <v>79.569999999999993</v>
      </c>
      <c r="F5" s="14">
        <f>D5/$D$11</f>
        <v>0.22117504242739028</v>
      </c>
      <c r="G5" s="15">
        <f>E5/$E$11</f>
        <v>0.28132712011823019</v>
      </c>
      <c r="H5" s="23">
        <v>23.927341280383555</v>
      </c>
      <c r="I5" s="17">
        <f>D5+H5</f>
        <v>97.170341280383553</v>
      </c>
      <c r="J5" s="15">
        <f>I5/$I$11</f>
        <v>0.22117504207402544</v>
      </c>
      <c r="K5" s="17">
        <f>E5-H5</f>
        <v>55.642658719616435</v>
      </c>
    </row>
    <row r="6" spans="1:20" x14ac:dyDescent="0.3">
      <c r="B6" s="7">
        <v>2</v>
      </c>
      <c r="C6" s="7" t="s">
        <v>7</v>
      </c>
      <c r="D6" s="8">
        <v>18.507000000000001</v>
      </c>
      <c r="E6" s="8">
        <v>117.786</v>
      </c>
      <c r="F6" s="14">
        <f t="shared" ref="F6:F10" si="0">D6/$D$11</f>
        <v>5.588638518634835E-2</v>
      </c>
      <c r="G6" s="15">
        <f t="shared" ref="G6:G10" si="1">E6/$E$11</f>
        <v>0.41644333505398845</v>
      </c>
      <c r="H6" s="23">
        <v>6.0459470777718813</v>
      </c>
      <c r="I6" s="17">
        <f t="shared" ref="I6:I9" si="2">D6+H6</f>
        <v>24.552947077771883</v>
      </c>
      <c r="J6" s="15">
        <f t="shared" ref="J6:J10" si="3">I6/$I$11</f>
        <v>5.5886384995786867E-2</v>
      </c>
      <c r="K6" s="17">
        <f t="shared" ref="K6:K10" si="4">E6-H6</f>
        <v>111.74005292222812</v>
      </c>
    </row>
    <row r="7" spans="1:20" x14ac:dyDescent="0.3">
      <c r="B7" s="7">
        <v>3</v>
      </c>
      <c r="C7" s="7" t="s">
        <v>8</v>
      </c>
      <c r="D7" s="8">
        <v>231.91499999999999</v>
      </c>
      <c r="E7" s="8">
        <v>75.763000000000005</v>
      </c>
      <c r="F7" s="14">
        <f t="shared" si="0"/>
        <v>0.70032371645820368</v>
      </c>
      <c r="G7" s="15">
        <f t="shared" si="1"/>
        <v>0.26786711827972198</v>
      </c>
      <c r="H7" s="23">
        <v>75.763000000000005</v>
      </c>
      <c r="I7" s="17">
        <f t="shared" si="2"/>
        <v>307.678</v>
      </c>
      <c r="J7" s="15">
        <f t="shared" si="3"/>
        <v>0.70032371707837016</v>
      </c>
      <c r="K7" s="17">
        <f t="shared" si="4"/>
        <v>0</v>
      </c>
    </row>
    <row r="8" spans="1:20" x14ac:dyDescent="0.3">
      <c r="B8" s="7">
        <v>4</v>
      </c>
      <c r="C8" s="7" t="s">
        <v>9</v>
      </c>
      <c r="D8" s="8">
        <v>3.7320000000000002</v>
      </c>
      <c r="E8" s="8">
        <v>4.4279999999999999</v>
      </c>
      <c r="F8" s="14">
        <f t="shared" si="0"/>
        <v>1.1269681175525587E-2</v>
      </c>
      <c r="G8" s="15">
        <f t="shared" si="1"/>
        <v>1.5655604975286206E-2</v>
      </c>
      <c r="H8" s="23">
        <v>1.2191859583785445</v>
      </c>
      <c r="I8" s="17">
        <f t="shared" si="2"/>
        <v>4.9511859583785451</v>
      </c>
      <c r="J8" s="15">
        <f t="shared" si="3"/>
        <v>1.1269681141706249E-2</v>
      </c>
      <c r="K8" s="17">
        <f t="shared" si="4"/>
        <v>3.2088140416214554</v>
      </c>
    </row>
    <row r="9" spans="1:20" x14ac:dyDescent="0.3">
      <c r="B9" s="7">
        <v>5</v>
      </c>
      <c r="C9" s="7" t="s">
        <v>10</v>
      </c>
      <c r="D9" s="8">
        <v>3.3660000000000001</v>
      </c>
      <c r="E9" s="8">
        <v>4.516</v>
      </c>
      <c r="F9" s="14">
        <f t="shared" si="0"/>
        <v>1.0164455208150892E-2</v>
      </c>
      <c r="G9" s="15">
        <f t="shared" si="1"/>
        <v>1.5966737142816736E-2</v>
      </c>
      <c r="H9" s="23">
        <v>1.0996194862915596</v>
      </c>
      <c r="I9" s="17">
        <f t="shared" si="2"/>
        <v>4.4656194862915601</v>
      </c>
      <c r="J9" s="15">
        <f t="shared" si="3"/>
        <v>1.0164455169681638E-2</v>
      </c>
      <c r="K9" s="17">
        <f t="shared" si="4"/>
        <v>3.4163805137084404</v>
      </c>
    </row>
    <row r="10" spans="1:20" x14ac:dyDescent="0.3">
      <c r="B10" s="7">
        <v>6</v>
      </c>
      <c r="C10" s="7" t="s">
        <v>17</v>
      </c>
      <c r="D10" s="8">
        <v>0.39100000000000001</v>
      </c>
      <c r="E10" s="8">
        <v>0.77500000000000002</v>
      </c>
      <c r="F10" s="14">
        <f t="shared" si="0"/>
        <v>1.1807195443811641E-3</v>
      </c>
      <c r="G10" s="15">
        <f t="shared" si="1"/>
        <v>2.7400844299563707E-3</v>
      </c>
      <c r="H10" s="23">
        <v>0.12773357691762535</v>
      </c>
      <c r="I10" s="17">
        <f>D10+H10</f>
        <v>0.51873357691762534</v>
      </c>
      <c r="J10" s="15">
        <f t="shared" si="3"/>
        <v>1.1807195404296375E-3</v>
      </c>
      <c r="K10" s="17">
        <f t="shared" si="4"/>
        <v>0.6472664230823747</v>
      </c>
      <c r="L10" s="24" t="s">
        <v>25</v>
      </c>
    </row>
    <row r="11" spans="1:20" x14ac:dyDescent="0.3">
      <c r="B11" s="3"/>
      <c r="C11" s="10" t="s">
        <v>14</v>
      </c>
      <c r="D11" s="11">
        <f>SUM(D5:D10)</f>
        <v>331.154</v>
      </c>
      <c r="E11" s="12">
        <f>SUM(E5:E10)</f>
        <v>282.83800000000002</v>
      </c>
      <c r="G11" s="10" t="s">
        <v>14</v>
      </c>
      <c r="H11" s="11">
        <f>SUM(H5:H10)</f>
        <v>108.18282737974316</v>
      </c>
      <c r="I11" s="12">
        <f>SUM(I5:I10)</f>
        <v>439.33682737974317</v>
      </c>
      <c r="K11" s="16">
        <f>SUM(K5:K10)</f>
        <v>174.65517262025682</v>
      </c>
      <c r="L11" s="25">
        <f>ABS(K11)</f>
        <v>174.65517262025682</v>
      </c>
    </row>
    <row r="12" spans="1:20" x14ac:dyDescent="0.3">
      <c r="G12" s="10" t="s">
        <v>26</v>
      </c>
      <c r="H12" s="18">
        <f>H11/E11</f>
        <v>0.38249042695727997</v>
      </c>
    </row>
  </sheetData>
  <mergeCells count="1">
    <mergeCell ref="A1:T2"/>
  </mergeCells>
  <conditionalFormatting sqref="D5:E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{52F52F26-3819-4E3E-81D2-5012CD429AD4}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52F26-3819-4E3E-81D2-5012CD429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D5:E10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1 z L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P d c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X M t U K I p H u A 4 A A A A R A A A A E w A c A E Z v c m 1 1 b G F z L 1 N l Y 3 R p b 2 4 x L m 0 g o h g A K K A U A A A A A A A A A A A A A A A A A A A A A A A A A A A A K 0 5 N L s n M z 1 M I h t C G 1 g B Q S w E C L Q A U A A I A C A D 3 X M t U i / 0 F L q U A A A D 2 A A A A E g A A A A A A A A A A A A A A A A A A A A A A Q 2 9 u Z m l n L 1 B h Y 2 t h Z 2 U u e G 1 s U E s B A i 0 A F A A C A A g A 9 1 z L V A / K 6 a u k A A A A 6 Q A A A B M A A A A A A A A A A A A A A A A A 8 Q A A A F t D b 2 5 0 Z W 5 0 X 1 R 5 c G V z X S 5 4 b W x Q S w E C L Q A U A A I A C A D 3 X M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4 8 1 y m b u V 0 S n s N R k d + 3 T + w A A A A A C A A A A A A A Q Z g A A A A E A A C A A A A B H T / p o i B A N M D G X 1 Z M w J Y u D b 6 f 5 O l p M B w j g W L E v z j T T 1 Q A A A A A O g A A A A A I A A C A A A A D Q / I h k m P 5 S V C F I i y w i S D J K D B m W k i L l u l s J c E 1 k f W p M 1 F A A A A A z z J P A g + P j i A / D b F 0 e e w 9 z G P w 5 W o P r m a 4 t Q u 6 b w d h 4 G 8 g A I Q p Y a J W v t v j S Y S O c Z w o D 0 N 8 l f l H O n 1 2 v Z 1 m x 3 k x Q / S u 1 q x m g i d C a 8 y L n p n O k C E A A A A B V j L l 3 M k I f v n G + n d W P T i g a P y g i J 1 a M y D R W R r b C V F T y R 8 0 4 3 W y m 3 S t a P J T / A R X C Z x K o R 9 F / g k v 3 h o t 8 n S 0 A 5 t G E < / D a t a M a s h u p > 
</file>

<file path=customXml/itemProps1.xml><?xml version="1.0" encoding="utf-8"?>
<ds:datastoreItem xmlns:ds="http://schemas.openxmlformats.org/officeDocument/2006/customXml" ds:itemID="{7445E0ED-6629-46AD-A8AB-C9282636A1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Recuperação do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Rattes</dc:creator>
  <cp:keywords>Chemical engineering</cp:keywords>
  <cp:lastModifiedBy>Rafael Rattes</cp:lastModifiedBy>
  <dcterms:created xsi:type="dcterms:W3CDTF">2022-06-06T01:03:01Z</dcterms:created>
  <dcterms:modified xsi:type="dcterms:W3CDTF">2023-03-01T20:52:20Z</dcterms:modified>
</cp:coreProperties>
</file>