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Bisutti\ProdPlanBisutti\Arquivos\"/>
    </mc:Choice>
  </mc:AlternateContent>
  <bookViews>
    <workbookView xWindow="0" yWindow="0" windowWidth="28800" windowHeight="12435" firstSheet="1" activeTab="1"/>
  </bookViews>
  <sheets>
    <sheet name="Cronograma (2)" sheetId="7" r:id="rId1"/>
    <sheet name="Estimativa de tempo" sheetId="1" r:id="rId2"/>
    <sheet name="Plan4" sheetId="6" r:id="rId3"/>
    <sheet name="Cronograma" sheetId="2" r:id="rId4"/>
    <sheet name="Estimativa de tempo (2)" sheetId="4" r:id="rId5"/>
    <sheet name="Plan3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4" l="1"/>
  <c r="K19" i="4"/>
  <c r="K18" i="4"/>
  <c r="K16" i="4"/>
  <c r="J16" i="4"/>
  <c r="K15" i="4"/>
  <c r="J15" i="4"/>
  <c r="S5" i="4"/>
  <c r="N33" i="5"/>
  <c r="N30" i="5"/>
  <c r="N27" i="5"/>
  <c r="N24" i="5"/>
  <c r="N21" i="5"/>
  <c r="N16" i="5"/>
  <c r="N11" i="5"/>
  <c r="G31" i="5"/>
  <c r="N5" i="5"/>
  <c r="G20" i="5"/>
  <c r="G15" i="5"/>
  <c r="G8" i="5"/>
  <c r="O10" i="4"/>
  <c r="O14" i="4" s="1"/>
  <c r="G318" i="4"/>
  <c r="G360" i="4"/>
  <c r="G315" i="4"/>
  <c r="G312" i="4"/>
  <c r="G309" i="4"/>
  <c r="G340" i="4" l="1"/>
  <c r="G152" i="4"/>
  <c r="G188" i="4"/>
  <c r="G329" i="4"/>
  <c r="G70" i="4"/>
  <c r="G134" i="4"/>
  <c r="G202" i="4"/>
  <c r="G241" i="4"/>
  <c r="G344" i="4"/>
  <c r="G306" i="4"/>
  <c r="G98" i="4"/>
  <c r="G290" i="4"/>
  <c r="G263" i="4"/>
  <c r="G279" i="4"/>
  <c r="G60" i="4"/>
  <c r="G85" i="4"/>
  <c r="G179" i="4"/>
  <c r="G247" i="4"/>
  <c r="G270" i="4"/>
  <c r="G296" i="4"/>
  <c r="G301" i="4"/>
  <c r="G351" i="4"/>
  <c r="G30" i="4"/>
  <c r="G49" i="4"/>
  <c r="G124" i="4"/>
  <c r="G275" i="4"/>
  <c r="G336" i="4"/>
  <c r="G356" i="4"/>
  <c r="G15" i="4"/>
  <c r="G35" i="4"/>
  <c r="G113" i="4"/>
  <c r="G144" i="4"/>
  <c r="G166" i="4"/>
  <c r="G216" i="4"/>
  <c r="G224" i="4"/>
  <c r="G232" i="4"/>
  <c r="G254" i="4"/>
  <c r="G364" i="4"/>
  <c r="G379" i="1"/>
  <c r="G380" i="1"/>
  <c r="G381" i="1"/>
  <c r="G382" i="1"/>
  <c r="G386" i="1"/>
  <c r="G38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2" i="1"/>
  <c r="S2" i="1"/>
  <c r="T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2" i="1"/>
  <c r="G224" i="1"/>
  <c r="G223" i="1"/>
  <c r="G215" i="1"/>
  <c r="G214" i="1"/>
  <c r="G206" i="1"/>
  <c r="G205" i="1"/>
  <c r="G193" i="1"/>
  <c r="G192" i="1"/>
  <c r="G180" i="1"/>
  <c r="G179" i="1"/>
  <c r="G171" i="1"/>
  <c r="G170" i="1"/>
  <c r="G159" i="1"/>
  <c r="G158" i="1"/>
  <c r="G146" i="1"/>
  <c r="G145" i="1"/>
  <c r="G138" i="1"/>
  <c r="G137" i="1"/>
  <c r="G108" i="1"/>
  <c r="G107" i="1"/>
  <c r="G94" i="1"/>
  <c r="G93" i="1"/>
  <c r="G81" i="1"/>
  <c r="G80" i="1"/>
  <c r="G67" i="1"/>
  <c r="G66" i="1"/>
  <c r="G57" i="1"/>
  <c r="G56" i="1"/>
  <c r="G58" i="1"/>
  <c r="G46" i="1"/>
  <c r="G45" i="1"/>
  <c r="G259" i="1"/>
  <c r="G258" i="1"/>
  <c r="G260" i="1"/>
  <c r="G257" i="1"/>
  <c r="G256" i="1"/>
  <c r="H388" i="1" l="1"/>
  <c r="H383" i="1"/>
  <c r="F375" i="1"/>
  <c r="G375" i="1" s="1"/>
  <c r="F374" i="1"/>
  <c r="G374" i="1" s="1"/>
  <c r="F371" i="1"/>
  <c r="G371" i="1" s="1"/>
  <c r="H261" i="1"/>
  <c r="F229" i="1"/>
  <c r="F230" i="1"/>
  <c r="G315" i="1"/>
  <c r="H316" i="1" s="1"/>
  <c r="G312" i="1"/>
  <c r="H313" i="1" s="1"/>
  <c r="G282" i="1"/>
  <c r="G281" i="1"/>
  <c r="G231" i="1"/>
  <c r="G324" i="1"/>
  <c r="G323" i="1"/>
  <c r="G322" i="1"/>
  <c r="G321" i="1"/>
  <c r="G309" i="1"/>
  <c r="H310" i="1" s="1"/>
  <c r="G306" i="1"/>
  <c r="H307" i="1" s="1"/>
  <c r="G239" i="1"/>
  <c r="G238" i="1"/>
  <c r="G225" i="1"/>
  <c r="G222" i="1"/>
  <c r="G221" i="1"/>
  <c r="G220" i="1"/>
  <c r="G207" i="1"/>
  <c r="G204" i="1"/>
  <c r="G203" i="1"/>
  <c r="G202" i="1"/>
  <c r="G201" i="1"/>
  <c r="G200" i="1"/>
  <c r="G199" i="1"/>
  <c r="G198" i="1"/>
  <c r="G230" i="1" l="1"/>
  <c r="S230" i="1"/>
  <c r="T230" i="1"/>
  <c r="R230" i="1"/>
  <c r="T229" i="1"/>
  <c r="S229" i="1"/>
  <c r="R229" i="1"/>
  <c r="G191" i="1"/>
  <c r="G190" i="1"/>
  <c r="G189" i="1"/>
  <c r="G188" i="1"/>
  <c r="G232" i="1"/>
  <c r="G229" i="1"/>
  <c r="G325" i="1"/>
  <c r="G320" i="1"/>
  <c r="G319" i="1"/>
  <c r="G14" i="1"/>
  <c r="G13" i="1"/>
  <c r="G12" i="1"/>
  <c r="G11" i="1"/>
  <c r="G10" i="1"/>
  <c r="G9" i="1"/>
  <c r="G8" i="1"/>
  <c r="G7" i="1"/>
  <c r="G6" i="1"/>
  <c r="G5" i="1"/>
  <c r="G4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34" i="1"/>
  <c r="G33" i="1"/>
  <c r="G32" i="1"/>
  <c r="G47" i="1"/>
  <c r="G44" i="1"/>
  <c r="G43" i="1"/>
  <c r="G42" i="1"/>
  <c r="G41" i="1"/>
  <c r="G40" i="1"/>
  <c r="G39" i="1"/>
  <c r="G38" i="1"/>
  <c r="G55" i="1"/>
  <c r="G54" i="1"/>
  <c r="G53" i="1"/>
  <c r="G52" i="1"/>
  <c r="G51" i="1"/>
  <c r="G50" i="1"/>
  <c r="G68" i="1"/>
  <c r="G65" i="1"/>
  <c r="G64" i="1"/>
  <c r="G63" i="1"/>
  <c r="G62" i="1"/>
  <c r="G61" i="1"/>
  <c r="G82" i="1"/>
  <c r="G79" i="1"/>
  <c r="G78" i="1"/>
  <c r="G77" i="1"/>
  <c r="G76" i="1"/>
  <c r="G75" i="1"/>
  <c r="G74" i="1"/>
  <c r="G73" i="1"/>
  <c r="G72" i="1"/>
  <c r="G95" i="1"/>
  <c r="G92" i="1"/>
  <c r="G91" i="1"/>
  <c r="G90" i="1"/>
  <c r="G89" i="1"/>
  <c r="G88" i="1"/>
  <c r="G87" i="1"/>
  <c r="G86" i="1"/>
  <c r="G85" i="1"/>
  <c r="G109" i="1"/>
  <c r="G106" i="1"/>
  <c r="G105" i="1"/>
  <c r="G104" i="1"/>
  <c r="G103" i="1"/>
  <c r="G102" i="1"/>
  <c r="G101" i="1"/>
  <c r="G100" i="1"/>
  <c r="G99" i="1"/>
  <c r="G120" i="1"/>
  <c r="G119" i="1"/>
  <c r="G118" i="1"/>
  <c r="G117" i="1"/>
  <c r="G116" i="1"/>
  <c r="G115" i="1"/>
  <c r="G114" i="1"/>
  <c r="G113" i="1"/>
  <c r="G112" i="1"/>
  <c r="G130" i="1"/>
  <c r="G129" i="1"/>
  <c r="G128" i="1"/>
  <c r="G127" i="1"/>
  <c r="G126" i="1"/>
  <c r="G125" i="1"/>
  <c r="G124" i="1"/>
  <c r="G123" i="1"/>
  <c r="G139" i="1"/>
  <c r="G136" i="1"/>
  <c r="G135" i="1"/>
  <c r="G134" i="1"/>
  <c r="G147" i="1"/>
  <c r="G144" i="1"/>
  <c r="G143" i="1"/>
  <c r="G142" i="1"/>
  <c r="G160" i="1"/>
  <c r="G157" i="1"/>
  <c r="G156" i="1"/>
  <c r="G155" i="1"/>
  <c r="G154" i="1"/>
  <c r="G153" i="1"/>
  <c r="G152" i="1"/>
  <c r="G151" i="1"/>
  <c r="G172" i="1"/>
  <c r="G169" i="1"/>
  <c r="G168" i="1"/>
  <c r="G167" i="1"/>
  <c r="G166" i="1"/>
  <c r="G165" i="1"/>
  <c r="G164" i="1"/>
  <c r="G181" i="1"/>
  <c r="G178" i="1"/>
  <c r="G177" i="1"/>
  <c r="G176" i="1"/>
  <c r="G175" i="1"/>
  <c r="G366" i="1"/>
  <c r="G365" i="1"/>
  <c r="G364" i="1"/>
  <c r="G363" i="1"/>
  <c r="G359" i="1"/>
  <c r="G358" i="1"/>
  <c r="G355" i="1"/>
  <c r="G354" i="1"/>
  <c r="G351" i="1"/>
  <c r="G350" i="1"/>
  <c r="G349" i="1"/>
  <c r="G346" i="1"/>
  <c r="G345" i="1"/>
  <c r="G344" i="1"/>
  <c r="G343" i="1"/>
  <c r="G342" i="1"/>
  <c r="G339" i="1"/>
  <c r="G338" i="1"/>
  <c r="G335" i="1"/>
  <c r="G334" i="1"/>
  <c r="G331" i="1"/>
  <c r="G330" i="1"/>
  <c r="G329" i="1"/>
  <c r="G303" i="1"/>
  <c r="G302" i="1"/>
  <c r="G301" i="1"/>
  <c r="G298" i="1"/>
  <c r="G297" i="1"/>
  <c r="G296" i="1"/>
  <c r="G293" i="1"/>
  <c r="G292" i="1"/>
  <c r="G291" i="1"/>
  <c r="G290" i="1"/>
  <c r="G287" i="1"/>
  <c r="G286" i="1"/>
  <c r="G285" i="1"/>
  <c r="G284" i="1"/>
  <c r="G283" i="1"/>
  <c r="G280" i="1"/>
  <c r="G279" i="1"/>
  <c r="G276" i="1"/>
  <c r="G275" i="1"/>
  <c r="G272" i="1"/>
  <c r="G271" i="1"/>
  <c r="G270" i="1"/>
  <c r="G267" i="1"/>
  <c r="G266" i="1"/>
  <c r="G265" i="1"/>
  <c r="G264" i="1"/>
  <c r="G263" i="1"/>
  <c r="G252" i="1"/>
  <c r="G251" i="1"/>
  <c r="G250" i="1"/>
  <c r="G249" i="1"/>
  <c r="G248" i="1"/>
  <c r="G245" i="1"/>
  <c r="G244" i="1"/>
  <c r="G240" i="1"/>
  <c r="G237" i="1"/>
  <c r="G236" i="1"/>
  <c r="G216" i="1"/>
  <c r="G213" i="1"/>
  <c r="G212" i="1"/>
  <c r="G211" i="1"/>
  <c r="G194" i="1"/>
  <c r="G187" i="1"/>
  <c r="G186" i="1"/>
  <c r="G185" i="1"/>
  <c r="F370" i="1" l="1"/>
  <c r="G370" i="1" s="1"/>
  <c r="H372" i="1" s="1"/>
  <c r="H59" i="1"/>
  <c r="H326" i="1"/>
  <c r="H304" i="1"/>
  <c r="H182" i="1"/>
  <c r="H299" i="1"/>
  <c r="H294" i="1"/>
  <c r="H140" i="1"/>
  <c r="H288" i="1"/>
  <c r="H131" i="1"/>
  <c r="H121" i="1"/>
  <c r="H173" i="1" l="1"/>
  <c r="H208" i="1"/>
  <c r="H217" i="1"/>
  <c r="H226" i="1"/>
  <c r="H233" i="1"/>
  <c r="H241" i="1"/>
  <c r="H148" i="1"/>
  <c r="H195" i="1"/>
  <c r="H161" i="1"/>
  <c r="H110" i="1"/>
  <c r="H277" i="1" l="1"/>
  <c r="H69" i="1"/>
  <c r="H268" i="1"/>
  <c r="H273" i="1"/>
  <c r="H96" i="1"/>
  <c r="H48" i="1"/>
  <c r="H83" i="1"/>
  <c r="H340" i="1"/>
  <c r="H360" i="1"/>
  <c r="H332" i="1"/>
  <c r="H352" i="1"/>
  <c r="H367" i="1"/>
  <c r="H356" i="1"/>
  <c r="H347" i="1"/>
  <c r="H336" i="1"/>
  <c r="H246" i="1"/>
  <c r="H253" i="1"/>
  <c r="H35" i="1"/>
  <c r="H30" i="1"/>
  <c r="H15" i="1"/>
  <c r="H376" i="1" l="1"/>
  <c r="K8" i="1"/>
  <c r="K12" i="1" s="1"/>
</calcChain>
</file>

<file path=xl/sharedStrings.xml><?xml version="1.0" encoding="utf-8"?>
<sst xmlns="http://schemas.openxmlformats.org/spreadsheetml/2006/main" count="1609" uniqueCount="308">
  <si>
    <t>Grupo</t>
  </si>
  <si>
    <t>Robôs automáticos</t>
  </si>
  <si>
    <t>Bebidas</t>
  </si>
  <si>
    <t>Roteiro</t>
  </si>
  <si>
    <t>Validação</t>
  </si>
  <si>
    <t>Configurações</t>
  </si>
  <si>
    <t>Perfis</t>
  </si>
  <si>
    <t>Tela</t>
  </si>
  <si>
    <t>Decoração</t>
  </si>
  <si>
    <t>Contrato</t>
  </si>
  <si>
    <t>Relatórios</t>
  </si>
  <si>
    <t>OS Final</t>
  </si>
  <si>
    <t>Cadastro/Alteração</t>
  </si>
  <si>
    <t>Nome do Contratante</t>
  </si>
  <si>
    <t>Landing</t>
  </si>
  <si>
    <t>Produtor</t>
  </si>
  <si>
    <t>Data</t>
  </si>
  <si>
    <t>Contratante</t>
  </si>
  <si>
    <t>Confirmado</t>
  </si>
  <si>
    <t>Filtros</t>
  </si>
  <si>
    <t>Marcadores</t>
  </si>
  <si>
    <t>Campos</t>
  </si>
  <si>
    <t>Consultor Pós-Venda</t>
  </si>
  <si>
    <t>OS OK</t>
  </si>
  <si>
    <t>Em Pós-Venda</t>
  </si>
  <si>
    <t>Em Produção</t>
  </si>
  <si>
    <t>Agenda OK</t>
  </si>
  <si>
    <t>Fornecedores OK</t>
  </si>
  <si>
    <t>Eventos</t>
  </si>
  <si>
    <t>Eventos na semana</t>
  </si>
  <si>
    <t>Emenda feriado</t>
  </si>
  <si>
    <t>∆ Tela</t>
  </si>
  <si>
    <t>Fator ∆</t>
  </si>
  <si>
    <t>τ</t>
  </si>
  <si>
    <t>Nome</t>
  </si>
  <si>
    <t>Tipo Perfil</t>
  </si>
  <si>
    <t>Senha</t>
  </si>
  <si>
    <t>Permissões</t>
  </si>
  <si>
    <t>∆ Total</t>
  </si>
  <si>
    <t>Serviços terceiros</t>
  </si>
  <si>
    <t>Item</t>
  </si>
  <si>
    <t>Contrato não OK</t>
  </si>
  <si>
    <t>Montagem do e-mail</t>
  </si>
  <si>
    <t>Reuniões não agendadas</t>
  </si>
  <si>
    <t>Contratos não enviados</t>
  </si>
  <si>
    <t>Locais</t>
  </si>
  <si>
    <t>Agrupamento</t>
  </si>
  <si>
    <t>Produto</t>
  </si>
  <si>
    <t>OS não aprovada</t>
  </si>
  <si>
    <t>OS aprovada e finalizada</t>
  </si>
  <si>
    <t>Pastas de arquivos</t>
  </si>
  <si>
    <t>Criação</t>
  </si>
  <si>
    <t>Acesso</t>
  </si>
  <si>
    <t>Gravação</t>
  </si>
  <si>
    <t>Testes</t>
  </si>
  <si>
    <t>Logs</t>
  </si>
  <si>
    <t>Deploy</t>
  </si>
  <si>
    <t>Teste integrado (com os usuários finais)</t>
  </si>
  <si>
    <t>Ambiente</t>
  </si>
  <si>
    <t>Banco de dados</t>
  </si>
  <si>
    <t>Serviços Windows</t>
  </si>
  <si>
    <t>Serviços Web</t>
  </si>
  <si>
    <t>Montagem</t>
  </si>
  <si>
    <t>Bolo, Doce e Bem-casado</t>
  </si>
  <si>
    <t>Outros</t>
  </si>
  <si>
    <t>Som e Iluminação</t>
  </si>
  <si>
    <t>Foto e Vídeo</t>
  </si>
  <si>
    <t>Cronograma da cerimônia</t>
  </si>
  <si>
    <t>Agenda de reuniões</t>
  </si>
  <si>
    <t>Montagem do salão</t>
  </si>
  <si>
    <t>Item de decoração</t>
  </si>
  <si>
    <t>Responsável contratação</t>
  </si>
  <si>
    <t>Fornecedor</t>
  </si>
  <si>
    <t>Quantidade</t>
  </si>
  <si>
    <t>Observação</t>
  </si>
  <si>
    <t>Descrição do item</t>
  </si>
  <si>
    <t>Tipo de item</t>
  </si>
  <si>
    <t>Fator "lista de itens"</t>
  </si>
  <si>
    <t>Montagem das Mesas</t>
  </si>
  <si>
    <t>Cerimônia</t>
  </si>
  <si>
    <t>Cores</t>
  </si>
  <si>
    <t>Disponível/Indisponível</t>
  </si>
  <si>
    <t>E-mail</t>
  </si>
  <si>
    <t>Horários</t>
  </si>
  <si>
    <t>File System</t>
  </si>
  <si>
    <t>Contrato e adicionais scaneados</t>
  </si>
  <si>
    <t>Estilos de vela</t>
  </si>
  <si>
    <t>Estilos de toalha</t>
  </si>
  <si>
    <t>Estilos de arranjo altar</t>
  </si>
  <si>
    <t>Local festa</t>
  </si>
  <si>
    <t>Local cerimônia</t>
  </si>
  <si>
    <t>Número contrato</t>
  </si>
  <si>
    <t>Início</t>
  </si>
  <si>
    <t>Termino</t>
  </si>
  <si>
    <t>Pax</t>
  </si>
  <si>
    <t>Horario cerimônia</t>
  </si>
  <si>
    <t>Locais festa</t>
  </si>
  <si>
    <t>Locais cerimônia</t>
  </si>
  <si>
    <t>Recepção</t>
  </si>
  <si>
    <t>Item decoração cerimônia</t>
  </si>
  <si>
    <t>Item escolhido</t>
  </si>
  <si>
    <t>Observação item escolhido</t>
  </si>
  <si>
    <t>Foto referência item escolhido</t>
  </si>
  <si>
    <t>Item decoração recepção</t>
  </si>
  <si>
    <t>Acessórios</t>
  </si>
  <si>
    <t>Item decoração acessório</t>
  </si>
  <si>
    <t>Itens cerimônia</t>
  </si>
  <si>
    <t>Itens Recepção</t>
  </si>
  <si>
    <t>Itens acessórios</t>
  </si>
  <si>
    <t>Item de montagem</t>
  </si>
  <si>
    <t>Itens montagem salão</t>
  </si>
  <si>
    <t>Itens montagem mesas</t>
  </si>
  <si>
    <t>Aplicativo</t>
  </si>
  <si>
    <t>Treinamento</t>
  </si>
  <si>
    <t>Telas</t>
  </si>
  <si>
    <t>Interação e-mail</t>
  </si>
  <si>
    <t>Download da OS</t>
  </si>
  <si>
    <t>∆</t>
  </si>
  <si>
    <t>Todos os itens cadastrados na seção de configuração poderão ser adicionados à OS, mas serão exibidos na OS final apenas os inclusos</t>
  </si>
  <si>
    <t>Horario entrega no dia</t>
  </si>
  <si>
    <t>Fator τ C</t>
  </si>
  <si>
    <t>Fator τ F</t>
  </si>
  <si>
    <t>Fator τ M</t>
  </si>
  <si>
    <t>Doces</t>
  </si>
  <si>
    <t>Item doce</t>
  </si>
  <si>
    <t>Tipo forma</t>
  </si>
  <si>
    <t>Quantidade forma</t>
  </si>
  <si>
    <t>Observações</t>
  </si>
  <si>
    <t>Bolo</t>
  </si>
  <si>
    <t>Tipo bolo real</t>
  </si>
  <si>
    <t>Topo de bolo</t>
  </si>
  <si>
    <t>Bolo cenográfico</t>
  </si>
  <si>
    <t>Fornecedor topo de bolo</t>
  </si>
  <si>
    <t>Horário de entrega no dia</t>
  </si>
  <si>
    <t>Fornecedor bolo</t>
  </si>
  <si>
    <t>Observações bolo</t>
  </si>
  <si>
    <t>Observações topo de bolo</t>
  </si>
  <si>
    <t>Bem-casado</t>
  </si>
  <si>
    <t>Item bem casado</t>
  </si>
  <si>
    <t>Tipo de papel</t>
  </si>
  <si>
    <t>Cor do papel</t>
  </si>
  <si>
    <t>Cor da fita</t>
  </si>
  <si>
    <t>Bolo, Doces e Bem-casado</t>
  </si>
  <si>
    <t>Itens doce</t>
  </si>
  <si>
    <t>Itens forma</t>
  </si>
  <si>
    <t>Observações doce</t>
  </si>
  <si>
    <t>Observações forma</t>
  </si>
  <si>
    <t>Itens bem-casado</t>
  </si>
  <si>
    <t>Tipos papel</t>
  </si>
  <si>
    <t>Cores papel</t>
  </si>
  <si>
    <t>Cores fita</t>
  </si>
  <si>
    <t>Observaões bem-casado</t>
  </si>
  <si>
    <t>Cardápio</t>
  </si>
  <si>
    <t>Tipo de cardápio</t>
  </si>
  <si>
    <t>Pratos escolhidos</t>
  </si>
  <si>
    <t>Gastronomia</t>
  </si>
  <si>
    <t>Itens gastronomia</t>
  </si>
  <si>
    <t>Observação prato escolhido</t>
  </si>
  <si>
    <t>Cardápios</t>
  </si>
  <si>
    <t>Pratos</t>
  </si>
  <si>
    <t>Tipo de item gastronomia</t>
  </si>
  <si>
    <t>Item gastronomia</t>
  </si>
  <si>
    <t>Observações item</t>
  </si>
  <si>
    <t>Item de bebida</t>
  </si>
  <si>
    <t>Grupo de bebida</t>
  </si>
  <si>
    <t>Tipo de bebida</t>
  </si>
  <si>
    <t>Descrição</t>
  </si>
  <si>
    <t>Grupos de bebida</t>
  </si>
  <si>
    <t>Tipos de bebida</t>
  </si>
  <si>
    <t>Itens de bebida</t>
  </si>
  <si>
    <t>Responsável</t>
  </si>
  <si>
    <t>Aparatos</t>
  </si>
  <si>
    <t>Pessoas</t>
  </si>
  <si>
    <t>Tipo de profissional</t>
  </si>
  <si>
    <t>Contato</t>
  </si>
  <si>
    <t>Horário de chegada</t>
  </si>
  <si>
    <t>Som e iluminação</t>
  </si>
  <si>
    <t>Tipos de aparatos</t>
  </si>
  <si>
    <t>Tipos de Profissionais</t>
  </si>
  <si>
    <t>Validações gerais</t>
  </si>
  <si>
    <t>Em cada campo</t>
  </si>
  <si>
    <t>Em cada grupo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</si>
  <si>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</si>
  <si>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</si>
  <si>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</si>
  <si>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</si>
  <si>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</si>
  <si>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</si>
  <si>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</si>
  <si>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</si>
  <si>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</si>
  <si>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</si>
  <si>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</si>
  <si>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</si>
  <si>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</si>
  <si>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</si>
  <si>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</si>
  <si>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</si>
  <si>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</si>
  <si>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</si>
  <si>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</si>
  <si>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</si>
  <si>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</si>
  <si>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</si>
  <si>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Recurso 1</t>
  </si>
  <si>
    <t>Recurso 2</t>
  </si>
  <si>
    <t>Recurso 3</t>
  </si>
  <si>
    <t>Ambiente e modelagem</t>
  </si>
  <si>
    <t>Bolo, doce e bem-casado</t>
  </si>
  <si>
    <t>OS final</t>
  </si>
  <si>
    <t>Robôs Base</t>
  </si>
  <si>
    <t>Produtos Contratados (PRDCTR)</t>
  </si>
  <si>
    <t>Serviços terceiros (SVC3OS)</t>
  </si>
  <si>
    <t>Agenda Produção (AGPROD)</t>
  </si>
  <si>
    <t>Boas Vindas e Manual de Eventos (BVMNEV)</t>
  </si>
  <si>
    <t>Agenda Semanal (AGSMNL)</t>
  </si>
  <si>
    <t>Prazo final OS (PRZOSF)</t>
  </si>
  <si>
    <t>OS Finalizada (OSFNLD)</t>
  </si>
  <si>
    <t>Robô AGPROD</t>
  </si>
  <si>
    <t>Robô SVC3OS</t>
  </si>
  <si>
    <t>Robô BVMNEV</t>
  </si>
  <si>
    <t>Layout</t>
  </si>
  <si>
    <t>Robô PRDCTR</t>
  </si>
  <si>
    <t>Robô PRZOSF</t>
  </si>
  <si>
    <t>Robô OSFNLD</t>
  </si>
  <si>
    <t>Teste</t>
  </si>
  <si>
    <t>Testando atividade dos recursos 2 e 3</t>
  </si>
  <si>
    <t>Testando atividade dos recursos 1 e 2</t>
  </si>
  <si>
    <t>Testando atividade dos recursos 1 e 3</t>
  </si>
  <si>
    <t>Teste integrado</t>
  </si>
  <si>
    <t>Correções</t>
  </si>
  <si>
    <t>Livre</t>
  </si>
  <si>
    <t>Legenda</t>
  </si>
  <si>
    <t>Atividade comum recurso 2</t>
  </si>
  <si>
    <t>Atividade comum recurso 1</t>
  </si>
  <si>
    <t>Atividade comum recurso 3</t>
  </si>
  <si>
    <t>Todos os itens de decoração cadastrados na seção de configuração desta área deverão ser exibidos para escolha</t>
  </si>
  <si>
    <t>Item foto e vídeo</t>
  </si>
  <si>
    <t>Foto e vídeo</t>
  </si>
  <si>
    <t>Fornecedores diferentes credenciados para doces direfentes</t>
  </si>
  <si>
    <t>Robô AGSMNL</t>
  </si>
  <si>
    <t>Outros itens</t>
  </si>
  <si>
    <t>Itens diversos</t>
  </si>
  <si>
    <t>Horário início item</t>
  </si>
  <si>
    <t>Duração item</t>
  </si>
  <si>
    <t>Itens de roteiro</t>
  </si>
  <si>
    <t>Itens da cerimônia</t>
  </si>
  <si>
    <t>Processo de geração</t>
  </si>
  <si>
    <t>Validação dos dados</t>
  </si>
  <si>
    <t>Confirmações</t>
  </si>
  <si>
    <t>Geração e escrita do arquivo</t>
  </si>
  <si>
    <t>Leitura dos dados</t>
  </si>
  <si>
    <t>Formatação dos dados</t>
  </si>
  <si>
    <t>Tipo de ítem</t>
  </si>
  <si>
    <t>Grupo &gt; Tipo &gt; Item / Período</t>
  </si>
  <si>
    <t>Produtos terceiros / Período</t>
  </si>
  <si>
    <t>OS em aberto</t>
  </si>
  <si>
    <t>Alimentação / Período</t>
  </si>
  <si>
    <t>Bebida / Período</t>
  </si>
  <si>
    <t>Eventos / Produtor / Período</t>
  </si>
  <si>
    <t>Eventos / Local / Período</t>
  </si>
  <si>
    <t>Regras de validação</t>
  </si>
  <si>
    <t>Restrições em campos</t>
  </si>
  <si>
    <t>Fornecedores</t>
  </si>
  <si>
    <t>Itens dos fornecedores</t>
  </si>
  <si>
    <t>$/hora</t>
  </si>
  <si>
    <t>$ total</t>
  </si>
  <si>
    <t>Roteiro padrão</t>
  </si>
  <si>
    <t>Cronograma cerimônia</t>
  </si>
  <si>
    <t>Cerimônia padrão</t>
  </si>
  <si>
    <t>Localização na OS</t>
  </si>
  <si>
    <t>Geral</t>
  </si>
  <si>
    <t>Periodicidade de reuniões</t>
  </si>
  <si>
    <t>Itens restritos por quantidade</t>
  </si>
  <si>
    <t>Periodicidade de antecipação da OS</t>
  </si>
  <si>
    <t>Item aceito</t>
  </si>
  <si>
    <t>Item contratado</t>
  </si>
  <si>
    <t>Teste unitário</t>
  </si>
  <si>
    <t>Robôs</t>
  </si>
  <si>
    <t>Itens</t>
  </si>
  <si>
    <t>Regras</t>
  </si>
  <si>
    <t>C</t>
  </si>
  <si>
    <t>F</t>
  </si>
  <si>
    <t>M</t>
  </si>
  <si>
    <t/>
  </si>
  <si>
    <t>Tipo</t>
  </si>
  <si>
    <t>Dificuldade</t>
  </si>
  <si>
    <t>Perfil de usuários do sistema</t>
  </si>
  <si>
    <t>Contratos e aditivos</t>
  </si>
  <si>
    <t>OS</t>
  </si>
  <si>
    <t>Bolo, doces e bem casado</t>
  </si>
  <si>
    <t>Outros itens / itens diversos</t>
  </si>
  <si>
    <t>Cronograma do cerimonial</t>
  </si>
  <si>
    <t>Geração da OS final</t>
  </si>
  <si>
    <t>Configurações de todos os itens da OS</t>
  </si>
  <si>
    <t>Serviços terceiros definidos</t>
  </si>
  <si>
    <t>Serviços terceiros definidos em aditivos</t>
  </si>
  <si>
    <t>Agenda da produção (reuniões)</t>
  </si>
  <si>
    <t>Boas vindas e manual de eventos</t>
  </si>
  <si>
    <t>Agenda semanal para clientes</t>
  </si>
  <si>
    <t>Prazo final para fechamento de OS</t>
  </si>
  <si>
    <t>Áreas da OS finalizadas</t>
  </si>
  <si>
    <t>Configuração da periodicidade das notificações</t>
  </si>
  <si>
    <t>Relatórios diversos filtrados por itens, localização, período, etc.</t>
  </si>
  <si>
    <t>Testes unitários, integrados</t>
  </si>
  <si>
    <t>Valor / Hora</t>
  </si>
  <si>
    <t>Valor total</t>
  </si>
  <si>
    <t>Total de horas estimadas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</si>
</sst>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Verdana"/>
      <family val="2"/>
    </font>
    <font>
      <sz val="10"/>
      <name val="Verdana"/>
      <family val="2"/>
    </font>
    <font>
      <b/>
      <sz val="10"/>
      <color rgb="FF990000"/>
      <name val="Verdana"/>
      <family val="2"/>
    </font>
    <font>
      <b/>
      <sz val="11"/>
      <color theme="1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DFD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rgb="FFCFE4C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gray0625">
        <bgColor rgb="FFEFF6FB"/>
      </patternFill>
    </fill>
    <fill>
      <patternFill patternType="gray0625">
        <bgColor rgb="FFF5FDFD"/>
      </patternFill>
    </fill>
    <fill>
      <patternFill patternType="gray0625">
        <bgColor rgb="FFCFE4C2"/>
      </patternFill>
    </fill>
    <fill>
      <patternFill patternType="solid">
        <fgColor rgb="FFFFF8D1"/>
        <bgColor theme="1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2" fillId="2" borderId="1" applyNumberFormat="0" applyBorder="0" applyAlignment="0" applyProtection="0"/>
    <xf numFmtId="0" fontId="1" fillId="5" borderId="10" applyNumberFormat="0" applyFont="0" applyBorder="0" applyAlignment="0"/>
    <xf numFmtId="0" fontId="1" fillId="4" borderId="10" applyNumberFormat="0" applyFont="0" applyBorder="0" applyAlignment="0"/>
    <xf numFmtId="0" fontId="1" fillId="6" borderId="11" applyNumberFormat="0" applyFont="0" applyBorder="0" applyAlignment="0"/>
    <xf numFmtId="44" fontId="1" fillId="0" borderId="0" applyFont="0" applyFill="0" applyBorder="0" applyAlignment="0" applyProtection="0"/>
    <xf numFmtId="0" fontId="1" fillId="4" borderId="20" applyFont="0" applyAlignment="0"/>
    <xf numFmtId="0" fontId="1" fillId="5" borderId="20" applyFont="0" applyAlignment="0"/>
    <xf numFmtId="0" fontId="1" fillId="6" borderId="20" applyFont="0" applyAlignment="0"/>
    <xf numFmtId="0" fontId="5" fillId="11" borderId="20">
      <alignment horizontal="center"/>
    </xf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3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/>
    <xf numFmtId="0" fontId="3" fillId="5" borderId="10" xfId="4" applyFont="1" applyBorder="1"/>
    <xf numFmtId="0" fontId="5" fillId="5" borderId="0" xfId="4" applyFont="1" applyBorder="1"/>
    <xf numFmtId="0" fontId="5" fillId="5" borderId="0" xfId="4" applyNumberFormat="1" applyFont="1" applyBorder="1" applyAlignment="1">
      <alignment horizontal="right"/>
    </xf>
    <xf numFmtId="0" fontId="5" fillId="5" borderId="6" xfId="4" applyFont="1" applyBorder="1"/>
    <xf numFmtId="0" fontId="5" fillId="0" borderId="7" xfId="0" applyFont="1" applyBorder="1"/>
    <xf numFmtId="9" fontId="5" fillId="0" borderId="9" xfId="1" applyFont="1" applyBorder="1"/>
    <xf numFmtId="0" fontId="3" fillId="4" borderId="10" xfId="5" applyFont="1" applyBorder="1"/>
    <xf numFmtId="0" fontId="5" fillId="4" borderId="0" xfId="5" applyFont="1" applyBorder="1"/>
    <xf numFmtId="0" fontId="5" fillId="4" borderId="0" xfId="5" applyNumberFormat="1" applyFont="1" applyBorder="1" applyAlignment="1">
      <alignment horizontal="right"/>
    </xf>
    <xf numFmtId="0" fontId="5" fillId="4" borderId="6" xfId="5" applyFont="1" applyBorder="1"/>
    <xf numFmtId="0" fontId="5" fillId="0" borderId="15" xfId="0" applyFont="1" applyBorder="1"/>
    <xf numFmtId="0" fontId="3" fillId="6" borderId="11" xfId="6" applyFont="1" applyBorder="1"/>
    <xf numFmtId="0" fontId="5" fillId="6" borderId="12" xfId="6" applyFont="1" applyBorder="1"/>
    <xf numFmtId="0" fontId="5" fillId="6" borderId="12" xfId="6" applyNumberFormat="1" applyFont="1" applyBorder="1" applyAlignment="1">
      <alignment horizontal="right"/>
    </xf>
    <xf numFmtId="0" fontId="5" fillId="6" borderId="13" xfId="6" applyFont="1" applyBorder="1"/>
    <xf numFmtId="0" fontId="3" fillId="6" borderId="14" xfId="6" applyFont="1" applyBorder="1"/>
    <xf numFmtId="0" fontId="5" fillId="6" borderId="8" xfId="6" applyFont="1" applyBorder="1"/>
    <xf numFmtId="0" fontId="5" fillId="6" borderId="8" xfId="6" applyNumberFormat="1" applyFont="1" applyBorder="1" applyAlignment="1">
      <alignment horizontal="right"/>
    </xf>
    <xf numFmtId="0" fontId="5" fillId="6" borderId="9" xfId="6" applyFont="1" applyBorder="1"/>
    <xf numFmtId="0" fontId="4" fillId="2" borderId="5" xfId="3" applyFont="1" applyBorder="1" applyAlignment="1">
      <alignment horizontal="left"/>
    </xf>
    <xf numFmtId="0" fontId="4" fillId="2" borderId="0" xfId="3" applyFont="1" applyBorder="1" applyAlignment="1">
      <alignment horizontal="left"/>
    </xf>
    <xf numFmtId="0" fontId="4" fillId="2" borderId="0" xfId="3" applyNumberFormat="1" applyFont="1" applyBorder="1" applyAlignment="1">
      <alignment horizontal="right"/>
    </xf>
    <xf numFmtId="0" fontId="4" fillId="2" borderId="6" xfId="3" applyFont="1" applyBorder="1" applyAlignment="1">
      <alignment horizontal="left"/>
    </xf>
    <xf numFmtId="0" fontId="3" fillId="6" borderId="10" xfId="6" applyFont="1" applyBorder="1"/>
    <xf numFmtId="0" fontId="5" fillId="6" borderId="0" xfId="6" applyFont="1" applyBorder="1"/>
    <xf numFmtId="0" fontId="5" fillId="6" borderId="0" xfId="6" applyNumberFormat="1" applyFont="1" applyBorder="1" applyAlignment="1">
      <alignment horizontal="right"/>
    </xf>
    <xf numFmtId="0" fontId="5" fillId="6" borderId="6" xfId="6" applyFont="1" applyBorder="1"/>
    <xf numFmtId="0" fontId="3" fillId="5" borderId="5" xfId="4" applyFont="1" applyBorder="1" applyAlignment="1">
      <alignment horizontal="left"/>
    </xf>
    <xf numFmtId="0" fontId="5" fillId="5" borderId="0" xfId="4" applyFont="1" applyBorder="1" applyAlignment="1">
      <alignment horizontal="left"/>
    </xf>
    <xf numFmtId="0" fontId="5" fillId="5" borderId="6" xfId="4" applyFont="1" applyBorder="1" applyAlignment="1">
      <alignment horizontal="left"/>
    </xf>
    <xf numFmtId="0" fontId="3" fillId="4" borderId="5" xfId="5" applyFont="1" applyBorder="1" applyAlignment="1">
      <alignment horizontal="left"/>
    </xf>
    <xf numFmtId="0" fontId="5" fillId="4" borderId="0" xfId="5" applyFont="1" applyBorder="1" applyAlignment="1">
      <alignment horizontal="left"/>
    </xf>
    <xf numFmtId="0" fontId="5" fillId="4" borderId="6" xfId="5" applyFont="1" applyBorder="1" applyAlignment="1">
      <alignment horizontal="left"/>
    </xf>
    <xf numFmtId="0" fontId="3" fillId="6" borderId="7" xfId="6" applyFont="1" applyBorder="1" applyAlignment="1">
      <alignment horizontal="left"/>
    </xf>
    <xf numFmtId="0" fontId="5" fillId="6" borderId="8" xfId="6" applyFont="1" applyBorder="1" applyAlignment="1">
      <alignment horizontal="left"/>
    </xf>
    <xf numFmtId="0" fontId="6" fillId="4" borderId="0" xfId="5" applyFont="1" applyBorder="1" applyAlignment="1">
      <alignment horizontal="left"/>
    </xf>
    <xf numFmtId="0" fontId="5" fillId="0" borderId="0" xfId="0" applyNumberFormat="1" applyFont="1" applyAlignment="1">
      <alignment horizontal="right"/>
    </xf>
    <xf numFmtId="0" fontId="5" fillId="0" borderId="5" xfId="0" applyFont="1" applyBorder="1"/>
    <xf numFmtId="9" fontId="5" fillId="0" borderId="6" xfId="1" applyFont="1" applyBorder="1"/>
    <xf numFmtId="0" fontId="4" fillId="2" borderId="5" xfId="3" applyFont="1" applyBorder="1" applyAlignment="1">
      <alignment horizontal="left"/>
    </xf>
    <xf numFmtId="0" fontId="4" fillId="2" borderId="5" xfId="3" applyFont="1" applyBorder="1" applyAlignment="1">
      <alignment horizontal="left" vertical="top"/>
    </xf>
    <xf numFmtId="0" fontId="4" fillId="2" borderId="5" xfId="3" applyFont="1" applyBorder="1" applyAlignment="1">
      <alignment horizontal="left"/>
    </xf>
    <xf numFmtId="0" fontId="4" fillId="2" borderId="0" xfId="3" applyFont="1" applyBorder="1" applyAlignment="1">
      <alignment horizontal="left"/>
    </xf>
    <xf numFmtId="0" fontId="4" fillId="2" borderId="6" xfId="3" applyFont="1" applyBorder="1" applyAlignment="1">
      <alignment horizontal="left"/>
    </xf>
    <xf numFmtId="0" fontId="4" fillId="2" borderId="5" xfId="3" applyFont="1" applyBorder="1" applyAlignment="1">
      <alignment horizontal="left" vertical="top"/>
    </xf>
    <xf numFmtId="0" fontId="4" fillId="2" borderId="2" xfId="3" applyFont="1" applyBorder="1" applyAlignment="1">
      <alignment horizontal="left"/>
    </xf>
    <xf numFmtId="0" fontId="4" fillId="2" borderId="3" xfId="3" applyFont="1" applyBorder="1" applyAlignment="1">
      <alignment horizontal="left"/>
    </xf>
    <xf numFmtId="0" fontId="4" fillId="2" borderId="4" xfId="3" applyFont="1" applyBorder="1" applyAlignment="1">
      <alignment horizontal="left"/>
    </xf>
    <xf numFmtId="0" fontId="5" fillId="0" borderId="0" xfId="0" applyFont="1" applyBorder="1"/>
    <xf numFmtId="0" fontId="3" fillId="5" borderId="5" xfId="4" applyFont="1" applyBorder="1"/>
    <xf numFmtId="0" fontId="3" fillId="4" borderId="5" xfId="5" applyFont="1" applyBorder="1"/>
    <xf numFmtId="0" fontId="3" fillId="6" borderId="7" xfId="6" applyFont="1" applyBorder="1"/>
    <xf numFmtId="0" fontId="4" fillId="2" borderId="5" xfId="3" applyFont="1" applyBorder="1" applyAlignment="1">
      <alignment vertical="top" wrapText="1"/>
    </xf>
    <xf numFmtId="0" fontId="4" fillId="2" borderId="7" xfId="3" applyFont="1" applyBorder="1" applyAlignment="1">
      <alignment vertical="top" wrapText="1"/>
    </xf>
    <xf numFmtId="0" fontId="5" fillId="6" borderId="0" xfId="6" applyFont="1" applyBorder="1" applyAlignment="1">
      <alignment horizontal="left"/>
    </xf>
    <xf numFmtId="0" fontId="3" fillId="6" borderId="5" xfId="6" applyFont="1" applyBorder="1" applyAlignment="1">
      <alignment horizontal="left"/>
    </xf>
    <xf numFmtId="0" fontId="4" fillId="2" borderId="7" xfId="3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5" borderId="20" xfId="4" applyFont="1" applyBorder="1" applyAlignment="1">
      <alignment horizontal="center"/>
    </xf>
    <xf numFmtId="0" fontId="5" fillId="5" borderId="20" xfId="9" applyFont="1" applyBorder="1" applyAlignment="1">
      <alignment horizontal="center"/>
    </xf>
    <xf numFmtId="0" fontId="9" fillId="8" borderId="20" xfId="9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2" fillId="7" borderId="20" xfId="3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5" xfId="3" applyFont="1" applyBorder="1" applyAlignment="1">
      <alignment horizontal="left"/>
    </xf>
    <xf numFmtId="0" fontId="5" fillId="12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0" fontId="3" fillId="6" borderId="20" xfId="10" applyFont="1" applyBorder="1" applyAlignment="1">
      <alignment horizontal="center"/>
    </xf>
    <xf numFmtId="0" fontId="5" fillId="11" borderId="20" xfId="11" applyBorder="1">
      <alignment horizontal="center"/>
    </xf>
    <xf numFmtId="0" fontId="3" fillId="4" borderId="20" xfId="8" applyFont="1" applyBorder="1" applyAlignment="1">
      <alignment horizontal="center"/>
    </xf>
    <xf numFmtId="0" fontId="5" fillId="4" borderId="20" xfId="8" applyFont="1" applyBorder="1" applyAlignment="1">
      <alignment horizontal="center"/>
    </xf>
    <xf numFmtId="0" fontId="5" fillId="6" borderId="20" xfId="10" applyFont="1" applyBorder="1" applyAlignment="1"/>
    <xf numFmtId="0" fontId="5" fillId="6" borderId="20" xfId="10" applyFont="1" applyBorder="1" applyAlignment="1">
      <alignment horizontal="center"/>
    </xf>
    <xf numFmtId="0" fontId="5" fillId="4" borderId="20" xfId="8" applyFont="1" applyBorder="1" applyAlignment="1"/>
    <xf numFmtId="0" fontId="9" fillId="10" borderId="20" xfId="10" applyFont="1" applyFill="1" applyBorder="1" applyAlignment="1">
      <alignment horizontal="center"/>
    </xf>
    <xf numFmtId="0" fontId="9" fillId="9" borderId="20" xfId="8" applyFont="1" applyFill="1" applyBorder="1" applyAlignment="1">
      <alignment horizontal="center"/>
    </xf>
    <xf numFmtId="0" fontId="4" fillId="7" borderId="20" xfId="3" applyFont="1" applyFill="1" applyBorder="1" applyAlignment="1">
      <alignment horizontal="center"/>
    </xf>
    <xf numFmtId="44" fontId="5" fillId="0" borderId="17" xfId="7" applyFont="1" applyBorder="1"/>
    <xf numFmtId="2" fontId="5" fillId="0" borderId="17" xfId="0" applyNumberFormat="1" applyFont="1" applyBorder="1"/>
    <xf numFmtId="0" fontId="4" fillId="2" borderId="5" xfId="3" applyFont="1" applyBorder="1" applyAlignment="1">
      <alignment vertical="top"/>
    </xf>
    <xf numFmtId="0" fontId="4" fillId="2" borderId="5" xfId="3" applyFont="1" applyBorder="1" applyAlignment="1">
      <alignment horizontal="left"/>
    </xf>
    <xf numFmtId="0" fontId="4" fillId="2" borderId="5" xfId="3" applyFont="1" applyBorder="1" applyAlignment="1">
      <alignment horizontal="left" vertical="top"/>
    </xf>
    <xf numFmtId="0" fontId="4" fillId="2" borderId="7" xfId="3" applyFont="1" applyBorder="1" applyAlignment="1">
      <alignment horizontal="left" vertical="top"/>
    </xf>
    <xf numFmtId="0" fontId="5" fillId="4" borderId="20" xfId="8" applyFont="1" applyBorder="1" applyAlignment="1">
      <alignment horizontal="center"/>
    </xf>
    <xf numFmtId="0" fontId="5" fillId="5" borderId="20" xfId="9" applyFont="1" applyBorder="1" applyAlignment="1">
      <alignment horizontal="center"/>
    </xf>
    <xf numFmtId="0" fontId="5" fillId="6" borderId="20" xfId="10" applyFont="1" applyBorder="1" applyAlignment="1">
      <alignment horizontal="center"/>
    </xf>
    <xf numFmtId="0" fontId="9" fillId="8" borderId="20" xfId="9" applyFont="1" applyFill="1" applyBorder="1" applyAlignment="1">
      <alignment horizontal="center"/>
    </xf>
    <xf numFmtId="0" fontId="9" fillId="9" borderId="20" xfId="8" applyFont="1" applyFill="1" applyBorder="1" applyAlignment="1">
      <alignment horizontal="center"/>
    </xf>
    <xf numFmtId="0" fontId="9" fillId="10" borderId="20" xfId="10" applyFont="1" applyFill="1" applyBorder="1" applyAlignment="1">
      <alignment horizontal="center"/>
    </xf>
    <xf numFmtId="0" fontId="5" fillId="11" borderId="20" xfId="11" applyBorder="1">
      <alignment horizontal="center"/>
    </xf>
    <xf numFmtId="44" fontId="5" fillId="0" borderId="0" xfId="0" applyNumberFormat="1" applyFont="1"/>
    <xf numFmtId="1" fontId="5" fillId="5" borderId="0" xfId="4" applyNumberFormat="1" applyFont="1" applyBorder="1" applyAlignment="1">
      <alignment horizontal="right"/>
    </xf>
    <xf numFmtId="0" fontId="4" fillId="2" borderId="7" xfId="3" applyFont="1" applyBorder="1" applyAlignment="1">
      <alignment vertical="top"/>
    </xf>
    <xf numFmtId="0" fontId="4" fillId="2" borderId="6" xfId="3" applyFont="1" applyBorder="1" applyAlignment="1">
      <alignment vertical="top" wrapText="1"/>
    </xf>
    <xf numFmtId="0" fontId="4" fillId="2" borderId="9" xfId="3" applyFont="1" applyBorder="1" applyAlignment="1">
      <alignment vertical="top" wrapText="1"/>
    </xf>
    <xf numFmtId="0" fontId="4" fillId="2" borderId="18" xfId="3" applyFont="1" applyBorder="1" applyAlignment="1">
      <alignment vertical="top"/>
    </xf>
    <xf numFmtId="0" fontId="4" fillId="2" borderId="19" xfId="3" applyFont="1" applyBorder="1" applyAlignment="1">
      <alignment vertical="top"/>
    </xf>
    <xf numFmtId="0" fontId="3" fillId="0" borderId="15" xfId="0" applyFont="1" applyBorder="1" applyAlignment="1">
      <alignment textRotation="90"/>
    </xf>
    <xf numFmtId="0" fontId="3" fillId="0" borderId="16" xfId="0" applyFont="1" applyBorder="1" applyAlignment="1">
      <alignment textRotation="90"/>
    </xf>
    <xf numFmtId="0" fontId="3" fillId="0" borderId="17" xfId="0" applyFont="1" applyBorder="1" applyAlignment="1">
      <alignment textRotation="90"/>
    </xf>
    <xf numFmtId="0" fontId="4" fillId="2" borderId="0" xfId="3" applyFont="1" applyBorder="1" applyAlignment="1">
      <alignment horizontal="left" vertical="top"/>
    </xf>
    <xf numFmtId="0" fontId="4" fillId="2" borderId="0" xfId="3" applyFont="1" applyBorder="1" applyAlignment="1">
      <alignment vertical="top"/>
    </xf>
    <xf numFmtId="44" fontId="0" fillId="0" borderId="0" xfId="7" applyFont="1"/>
    <xf numFmtId="44" fontId="0" fillId="0" borderId="0" xfId="0" applyNumberFormat="1"/>
    <xf numFmtId="164" fontId="5" fillId="0" borderId="0" xfId="12" applyNumberFormat="1" applyFont="1"/>
    <xf numFmtId="164" fontId="5" fillId="0" borderId="0" xfId="0" applyNumberFormat="1" applyFont="1"/>
    <xf numFmtId="0" fontId="9" fillId="10" borderId="20" xfId="10" applyFont="1" applyFill="1" applyBorder="1" applyAlignment="1">
      <alignment horizontal="center"/>
    </xf>
    <xf numFmtId="0" fontId="9" fillId="9" borderId="20" xfId="8" applyFont="1" applyFill="1" applyBorder="1" applyAlignment="1">
      <alignment horizontal="center"/>
    </xf>
    <xf numFmtId="0" fontId="5" fillId="11" borderId="20" xfId="11" applyBorder="1">
      <alignment horizontal="center"/>
    </xf>
    <xf numFmtId="0" fontId="5" fillId="4" borderId="20" xfId="8" applyFont="1" applyBorder="1" applyAlignment="1">
      <alignment horizontal="center"/>
    </xf>
    <xf numFmtId="0" fontId="5" fillId="5" borderId="20" xfId="9" applyFont="1" applyBorder="1" applyAlignment="1">
      <alignment horizontal="center"/>
    </xf>
    <xf numFmtId="0" fontId="5" fillId="11" borderId="20" xfId="11" applyBorder="1" applyAlignment="1">
      <alignment horizontal="center"/>
    </xf>
    <xf numFmtId="0" fontId="5" fillId="6" borderId="20" xfId="10" applyFont="1" applyBorder="1" applyAlignment="1">
      <alignment horizontal="center"/>
    </xf>
    <xf numFmtId="0" fontId="5" fillId="5" borderId="21" xfId="9" applyFont="1" applyBorder="1" applyAlignment="1">
      <alignment horizontal="center"/>
    </xf>
    <xf numFmtId="0" fontId="5" fillId="5" borderId="22" xfId="9" applyFont="1" applyBorder="1" applyAlignment="1">
      <alignment horizontal="center"/>
    </xf>
    <xf numFmtId="0" fontId="8" fillId="5" borderId="20" xfId="9" applyFont="1" applyBorder="1" applyAlignment="1">
      <alignment horizontal="center"/>
    </xf>
    <xf numFmtId="0" fontId="8" fillId="6" borderId="20" xfId="10" applyFont="1" applyBorder="1" applyAlignment="1">
      <alignment horizontal="center"/>
    </xf>
    <xf numFmtId="0" fontId="8" fillId="4" borderId="20" xfId="8" applyFont="1" applyBorder="1" applyAlignment="1">
      <alignment horizontal="center"/>
    </xf>
    <xf numFmtId="0" fontId="9" fillId="8" borderId="20" xfId="9" applyFont="1" applyFill="1" applyBorder="1" applyAlignment="1">
      <alignment horizontal="center"/>
    </xf>
    <xf numFmtId="0" fontId="4" fillId="2" borderId="6" xfId="3" applyFont="1" applyBorder="1" applyAlignment="1">
      <alignment horizontal="center" vertical="top" wrapText="1"/>
    </xf>
    <xf numFmtId="0" fontId="4" fillId="2" borderId="9" xfId="3" applyFont="1" applyBorder="1" applyAlignment="1">
      <alignment horizontal="center" vertical="top" wrapText="1"/>
    </xf>
    <xf numFmtId="0" fontId="5" fillId="3" borderId="15" xfId="2" applyFont="1" applyBorder="1" applyAlignment="1">
      <alignment horizontal="left"/>
    </xf>
    <xf numFmtId="0" fontId="5" fillId="3" borderId="16" xfId="2" applyFont="1" applyBorder="1" applyAlignment="1">
      <alignment horizontal="left"/>
    </xf>
    <xf numFmtId="0" fontId="5" fillId="3" borderId="17" xfId="2" applyFont="1" applyBorder="1" applyAlignment="1">
      <alignment horizontal="left"/>
    </xf>
    <xf numFmtId="0" fontId="5" fillId="3" borderId="2" xfId="2" applyFont="1" applyBorder="1" applyAlignment="1">
      <alignment horizontal="left"/>
    </xf>
    <xf numFmtId="0" fontId="5" fillId="3" borderId="3" xfId="2" applyFont="1" applyBorder="1" applyAlignment="1">
      <alignment horizontal="left"/>
    </xf>
    <xf numFmtId="0" fontId="5" fillId="3" borderId="4" xfId="2" applyFont="1" applyBorder="1" applyAlignment="1">
      <alignment horizontal="left"/>
    </xf>
    <xf numFmtId="0" fontId="4" fillId="2" borderId="5" xfId="3" applyFont="1" applyBorder="1" applyAlignment="1">
      <alignment horizontal="left"/>
    </xf>
    <xf numFmtId="0" fontId="4" fillId="2" borderId="0" xfId="3" applyFont="1" applyBorder="1" applyAlignment="1">
      <alignment horizontal="left"/>
    </xf>
    <xf numFmtId="0" fontId="4" fillId="2" borderId="6" xfId="3" applyFont="1" applyBorder="1" applyAlignment="1">
      <alignment horizontal="left"/>
    </xf>
    <xf numFmtId="0" fontId="4" fillId="2" borderId="18" xfId="3" applyFont="1" applyBorder="1" applyAlignment="1">
      <alignment horizontal="left" vertical="top"/>
    </xf>
    <xf numFmtId="0" fontId="4" fillId="2" borderId="19" xfId="3" applyFont="1" applyBorder="1" applyAlignment="1">
      <alignment horizontal="left" vertical="top"/>
    </xf>
    <xf numFmtId="0" fontId="4" fillId="2" borderId="5" xfId="3" applyFont="1" applyBorder="1" applyAlignment="1">
      <alignment horizontal="left" vertical="top" wrapText="1"/>
    </xf>
    <xf numFmtId="0" fontId="4" fillId="2" borderId="2" xfId="3" applyFont="1" applyBorder="1" applyAlignment="1">
      <alignment horizontal="left"/>
    </xf>
    <xf numFmtId="0" fontId="4" fillId="2" borderId="3" xfId="3" applyFont="1" applyBorder="1" applyAlignment="1">
      <alignment horizontal="left"/>
    </xf>
    <xf numFmtId="0" fontId="4" fillId="2" borderId="4" xfId="3" applyFont="1" applyBorder="1" applyAlignment="1">
      <alignment horizontal="left"/>
    </xf>
    <xf numFmtId="0" fontId="4" fillId="2" borderId="5" xfId="3" applyFont="1" applyBorder="1" applyAlignment="1">
      <alignment horizontal="left" vertical="top"/>
    </xf>
    <xf numFmtId="0" fontId="4" fillId="2" borderId="7" xfId="3" applyFont="1" applyBorder="1" applyAlignment="1">
      <alignment horizontal="left" vertical="top"/>
    </xf>
    <xf numFmtId="0" fontId="4" fillId="2" borderId="7" xfId="3" applyFont="1" applyBorder="1" applyAlignment="1">
      <alignment horizontal="left" vertical="top" wrapText="1"/>
    </xf>
    <xf numFmtId="0" fontId="5" fillId="3" borderId="5" xfId="2" applyFont="1" applyBorder="1" applyAlignment="1">
      <alignment horizontal="left"/>
    </xf>
    <xf numFmtId="0" fontId="5" fillId="3" borderId="0" xfId="2" applyFont="1" applyBorder="1" applyAlignment="1">
      <alignment horizontal="left"/>
    </xf>
    <xf numFmtId="0" fontId="5" fillId="3" borderId="6" xfId="2" applyFont="1" applyBorder="1" applyAlignment="1">
      <alignment horizontal="left"/>
    </xf>
    <xf numFmtId="0" fontId="5" fillId="3" borderId="7" xfId="2" applyFont="1" applyBorder="1" applyAlignment="1">
      <alignment horizontal="left"/>
    </xf>
    <xf numFmtId="0" fontId="5" fillId="3" borderId="8" xfId="2" applyFont="1" applyBorder="1" applyAlignment="1">
      <alignment horizontal="left"/>
    </xf>
    <xf numFmtId="0" fontId="5" fillId="3" borderId="9" xfId="2" applyFont="1" applyBorder="1" applyAlignment="1">
      <alignment horizontal="left"/>
    </xf>
    <xf numFmtId="0" fontId="4" fillId="2" borderId="5" xfId="3" applyFont="1" applyBorder="1" applyAlignment="1">
      <alignment horizontal="center" vertical="top" wrapText="1"/>
    </xf>
    <xf numFmtId="0" fontId="4" fillId="2" borderId="7" xfId="3" applyFont="1" applyBorder="1" applyAlignment="1">
      <alignment horizontal="center" vertical="top" wrapText="1"/>
    </xf>
  </cellXfs>
  <cellStyles count="13">
    <cellStyle name="Bom" xfId="2" builtinId="26" customBuiltin="1"/>
    <cellStyle name="Célula de Verificação" xfId="3" builtinId="23" customBuiltin="1"/>
    <cellStyle name="Linha Impar" xfId="4"/>
    <cellStyle name="Linha Par" xfId="5"/>
    <cellStyle name="Linha Totalizadora" xfId="6"/>
    <cellStyle name="Livre" xfId="11"/>
    <cellStyle name="Moeda" xfId="7" builtinId="4"/>
    <cellStyle name="Normal" xfId="0" builtinId="0"/>
    <cellStyle name="Porcentagem" xfId="1" builtinId="5"/>
    <cellStyle name="Recurso 1" xfId="9"/>
    <cellStyle name="Recurso 2" xfId="10"/>
    <cellStyle name="Recurso 3" xfId="8"/>
    <cellStyle name="Vírgula" xfId="12" builtinId="3"/>
  </cellStyles>
  <dxfs count="0"/>
  <tableStyles count="0" defaultTableStyle="TableStyleMedium2" defaultPivotStyle="PivotStyleLight16"/>
  <colors>
    <mruColors>
      <color rgb="FFFFF8D1"/>
      <color rgb="FFFFF4D1"/>
      <color rgb="FF990000"/>
      <color rgb="FFCFE4C2"/>
      <color rgb="FFEFF6FB"/>
      <color rgb="FFF5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20</xdr:row>
      <xdr:rowOff>85724</xdr:rowOff>
    </xdr:from>
    <xdr:ext cx="3105150" cy="1183466"/>
    <xdr:sp macro="" textlink="">
      <xdr:nvSpPr>
        <xdr:cNvPr id="3" name="CaixaDeTexto 2"/>
        <xdr:cNvSpPr txBox="1"/>
      </xdr:nvSpPr>
      <xdr:spPr>
        <a:xfrm>
          <a:off x="3505200" y="3562349"/>
          <a:ext cx="3105150" cy="11834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Serviços terceiros - SVC3OS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Agenda Produção - AGPROD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Boas Vindas e Manual de Eventos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BVMNEV</a:t>
          </a:r>
          <a:endParaRPr lang="pt-BR" sz="1000" u="none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Agenda Semanal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AGSMNL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Produtos Contratados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PRDCTR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Prazo final 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PRZOSF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 Finalizada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OSFNLD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21</xdr:row>
      <xdr:rowOff>85724</xdr:rowOff>
    </xdr:from>
    <xdr:ext cx="3105150" cy="1183466"/>
    <xdr:sp macro="" textlink="">
      <xdr:nvSpPr>
        <xdr:cNvPr id="2" name="CaixaDeTexto 1"/>
        <xdr:cNvSpPr txBox="1"/>
      </xdr:nvSpPr>
      <xdr:spPr>
        <a:xfrm>
          <a:off x="3505200" y="3562349"/>
          <a:ext cx="3105150" cy="11834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Serviços terceiros - SVC3OS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Agenda Produção - AGPROD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Boas Vindas e Manual de Eventos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BVMNEV</a:t>
          </a:r>
          <a:endParaRPr lang="pt-BR" sz="1000" u="none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Agenda Semanal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AGSMNL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Produtos Contratados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PRDCTR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Prazo final OS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PRZOSF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 Finalizada -</a:t>
          </a:r>
          <a:r>
            <a:rPr lang="pt-BR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OSFNLD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activeCell="A17" activeCellId="3" sqref="A7:B11 A12:A15 A16:B16 A17"/>
    </sheetView>
  </sheetViews>
  <sheetFormatPr defaultRowHeight="12.75" x14ac:dyDescent="0.2"/>
  <cols>
    <col min="1" max="16" width="14.28515625" style="66" customWidth="1"/>
    <col min="17" max="16384" width="9.140625" style="66"/>
  </cols>
  <sheetData>
    <row r="1" spans="1:15" ht="15" x14ac:dyDescent="0.25">
      <c r="A1" s="123" t="s">
        <v>207</v>
      </c>
      <c r="B1" s="123"/>
      <c r="J1" s="67"/>
      <c r="K1" s="72" t="s">
        <v>182</v>
      </c>
      <c r="L1" s="72" t="s">
        <v>183</v>
      </c>
      <c r="M1" s="72" t="s">
        <v>184</v>
      </c>
      <c r="N1" s="72" t="s">
        <v>185</v>
      </c>
      <c r="O1" s="72" t="s">
        <v>186</v>
      </c>
    </row>
    <row r="2" spans="1:15" s="71" customFormat="1" ht="14.25" x14ac:dyDescent="0.2">
      <c r="A2" s="96" t="s">
        <v>221</v>
      </c>
      <c r="J2" s="68" t="s">
        <v>204</v>
      </c>
      <c r="K2" s="123" t="s">
        <v>207</v>
      </c>
      <c r="L2" s="123"/>
      <c r="M2" s="123" t="s">
        <v>9</v>
      </c>
      <c r="N2" s="123"/>
      <c r="O2" s="97" t="s">
        <v>62</v>
      </c>
    </row>
    <row r="3" spans="1:15" x14ac:dyDescent="0.2">
      <c r="A3" s="123" t="s">
        <v>9</v>
      </c>
      <c r="B3" s="123"/>
      <c r="J3" s="80" t="s">
        <v>205</v>
      </c>
      <c r="K3" s="102"/>
      <c r="L3" s="125" t="s">
        <v>5</v>
      </c>
      <c r="M3" s="125"/>
      <c r="N3" s="125"/>
      <c r="O3" s="125"/>
    </row>
    <row r="4" spans="1:15" x14ac:dyDescent="0.2">
      <c r="A4" s="125" t="s">
        <v>5</v>
      </c>
      <c r="B4" s="125"/>
      <c r="C4" s="125"/>
      <c r="D4" s="125"/>
      <c r="J4" s="82" t="s">
        <v>206</v>
      </c>
      <c r="K4" s="96" t="s">
        <v>221</v>
      </c>
      <c r="L4" s="122" t="s">
        <v>6</v>
      </c>
      <c r="M4" s="122"/>
      <c r="N4" s="122" t="s">
        <v>8</v>
      </c>
      <c r="O4" s="122"/>
    </row>
    <row r="5" spans="1:15" ht="14.25" x14ac:dyDescent="0.2">
      <c r="A5" s="122" t="s">
        <v>6</v>
      </c>
      <c r="B5" s="122"/>
      <c r="J5" s="78"/>
      <c r="K5" s="78"/>
      <c r="L5" s="78"/>
      <c r="M5" s="78"/>
      <c r="N5" s="78"/>
      <c r="O5" s="78"/>
    </row>
    <row r="6" spans="1:15" ht="15" x14ac:dyDescent="0.25">
      <c r="J6" s="67"/>
      <c r="K6" s="72" t="s">
        <v>187</v>
      </c>
      <c r="L6" s="72" t="s">
        <v>188</v>
      </c>
      <c r="M6" s="72" t="s">
        <v>189</v>
      </c>
      <c r="N6" s="72" t="s">
        <v>190</v>
      </c>
      <c r="O6" s="72" t="s">
        <v>191</v>
      </c>
    </row>
    <row r="7" spans="1:15" x14ac:dyDescent="0.2">
      <c r="A7" s="122" t="s">
        <v>209</v>
      </c>
      <c r="B7" s="122"/>
      <c r="J7" s="68" t="s">
        <v>204</v>
      </c>
      <c r="K7" s="97" t="s">
        <v>62</v>
      </c>
      <c r="L7" s="123" t="s">
        <v>155</v>
      </c>
      <c r="M7" s="123"/>
      <c r="N7" s="123" t="s">
        <v>2</v>
      </c>
      <c r="O7" s="123"/>
    </row>
    <row r="8" spans="1:15" x14ac:dyDescent="0.2">
      <c r="A8" s="126" t="s">
        <v>62</v>
      </c>
      <c r="B8" s="127"/>
      <c r="J8" s="80" t="s">
        <v>205</v>
      </c>
      <c r="K8" s="98" t="s">
        <v>66</v>
      </c>
      <c r="L8" s="98" t="s">
        <v>3</v>
      </c>
      <c r="M8" s="98" t="s">
        <v>79</v>
      </c>
      <c r="N8" s="84" t="s">
        <v>64</v>
      </c>
      <c r="O8" s="98" t="s">
        <v>84</v>
      </c>
    </row>
    <row r="9" spans="1:15" x14ac:dyDescent="0.2">
      <c r="A9" s="122" t="s">
        <v>8</v>
      </c>
      <c r="B9" s="122"/>
      <c r="J9" s="82" t="s">
        <v>206</v>
      </c>
      <c r="K9" s="122" t="s">
        <v>208</v>
      </c>
      <c r="L9" s="122"/>
      <c r="M9" s="86" t="s">
        <v>176</v>
      </c>
      <c r="N9" s="122" t="s">
        <v>4</v>
      </c>
      <c r="O9" s="122"/>
    </row>
    <row r="10" spans="1:15" ht="14.25" x14ac:dyDescent="0.2">
      <c r="A10" s="123" t="s">
        <v>155</v>
      </c>
      <c r="B10" s="123"/>
      <c r="J10" s="78"/>
      <c r="K10" s="78"/>
      <c r="L10" s="78"/>
      <c r="M10" s="78"/>
      <c r="N10" s="78"/>
      <c r="O10" s="78"/>
    </row>
    <row r="11" spans="1:15" ht="15" x14ac:dyDescent="0.25">
      <c r="A11" s="123" t="s">
        <v>2</v>
      </c>
      <c r="B11" s="123"/>
      <c r="J11" s="67"/>
      <c r="K11" s="72" t="s">
        <v>192</v>
      </c>
      <c r="L11" s="72" t="s">
        <v>193</v>
      </c>
      <c r="M11" s="72" t="s">
        <v>194</v>
      </c>
      <c r="N11" s="72" t="s">
        <v>195</v>
      </c>
      <c r="O11" s="72" t="s">
        <v>196</v>
      </c>
    </row>
    <row r="12" spans="1:15" s="71" customFormat="1" ht="14.25" x14ac:dyDescent="0.2">
      <c r="A12" s="98" t="s">
        <v>66</v>
      </c>
      <c r="J12" s="68" t="s">
        <v>204</v>
      </c>
      <c r="K12" s="97" t="s">
        <v>210</v>
      </c>
      <c r="L12" s="97" t="s">
        <v>222</v>
      </c>
      <c r="M12" s="97" t="s">
        <v>220</v>
      </c>
      <c r="N12" s="97" t="s">
        <v>224</v>
      </c>
      <c r="O12" s="97" t="s">
        <v>223</v>
      </c>
    </row>
    <row r="13" spans="1:15" x14ac:dyDescent="0.2">
      <c r="A13" s="98" t="s">
        <v>3</v>
      </c>
      <c r="J13" s="80" t="s">
        <v>205</v>
      </c>
      <c r="K13" s="98" t="s">
        <v>4</v>
      </c>
      <c r="L13" s="98" t="s">
        <v>218</v>
      </c>
      <c r="M13" s="98" t="s">
        <v>219</v>
      </c>
      <c r="N13" s="98" t="s">
        <v>240</v>
      </c>
      <c r="O13" s="84" t="s">
        <v>10</v>
      </c>
    </row>
    <row r="14" spans="1:15" x14ac:dyDescent="0.2">
      <c r="A14" s="98" t="s">
        <v>79</v>
      </c>
      <c r="J14" s="82" t="s">
        <v>206</v>
      </c>
      <c r="K14" s="96" t="s">
        <v>4</v>
      </c>
      <c r="L14" s="122" t="s">
        <v>209</v>
      </c>
      <c r="M14" s="122"/>
      <c r="N14" s="122" t="s">
        <v>10</v>
      </c>
      <c r="O14" s="122"/>
    </row>
    <row r="15" spans="1:15" ht="14.25" x14ac:dyDescent="0.2">
      <c r="A15" s="84" t="s">
        <v>64</v>
      </c>
      <c r="J15" s="78"/>
      <c r="K15" s="78"/>
      <c r="L15" s="78"/>
      <c r="M15" s="78"/>
      <c r="N15" s="78"/>
      <c r="O15" s="78"/>
    </row>
    <row r="16" spans="1:15" s="74" customFormat="1" ht="15" x14ac:dyDescent="0.25">
      <c r="A16" s="122" t="s">
        <v>208</v>
      </c>
      <c r="B16" s="122"/>
      <c r="J16" s="67"/>
      <c r="K16" s="72" t="s">
        <v>197</v>
      </c>
      <c r="L16" s="72" t="s">
        <v>198</v>
      </c>
      <c r="M16" s="72" t="s">
        <v>199</v>
      </c>
      <c r="N16" s="72" t="s">
        <v>200</v>
      </c>
      <c r="O16" s="72" t="s">
        <v>201</v>
      </c>
    </row>
    <row r="17" spans="1:15" s="71" customFormat="1" ht="14.25" x14ac:dyDescent="0.2">
      <c r="A17" s="86" t="s">
        <v>176</v>
      </c>
      <c r="J17" s="68" t="s">
        <v>204</v>
      </c>
      <c r="K17" s="99" t="s">
        <v>225</v>
      </c>
      <c r="L17" s="97" t="s">
        <v>230</v>
      </c>
      <c r="M17" s="97" t="s">
        <v>56</v>
      </c>
      <c r="N17" s="123" t="s">
        <v>229</v>
      </c>
      <c r="O17" s="123"/>
    </row>
    <row r="18" spans="1:15" x14ac:dyDescent="0.2">
      <c r="J18" s="80" t="s">
        <v>205</v>
      </c>
      <c r="K18" s="101" t="s">
        <v>225</v>
      </c>
      <c r="L18" s="98" t="s">
        <v>230</v>
      </c>
      <c r="M18" s="98" t="s">
        <v>56</v>
      </c>
      <c r="N18" s="124"/>
      <c r="O18" s="124"/>
    </row>
    <row r="19" spans="1:15" x14ac:dyDescent="0.2">
      <c r="A19" s="122" t="s">
        <v>4</v>
      </c>
      <c r="B19" s="122"/>
      <c r="C19" s="98" t="s">
        <v>4</v>
      </c>
      <c r="D19" s="96" t="s">
        <v>4</v>
      </c>
      <c r="J19" s="82" t="s">
        <v>206</v>
      </c>
      <c r="K19" s="100" t="s">
        <v>225</v>
      </c>
      <c r="L19" s="96" t="s">
        <v>230</v>
      </c>
      <c r="M19" s="124"/>
      <c r="N19" s="124"/>
      <c r="O19" s="124"/>
    </row>
    <row r="20" spans="1:15" ht="14.25" x14ac:dyDescent="0.2">
      <c r="J20" s="78"/>
      <c r="M20" s="78"/>
      <c r="N20" s="78"/>
      <c r="O20" s="78"/>
    </row>
    <row r="21" spans="1:15" ht="15" x14ac:dyDescent="0.25">
      <c r="A21" s="97" t="s">
        <v>210</v>
      </c>
      <c r="B21" s="97" t="s">
        <v>222</v>
      </c>
      <c r="C21" s="97" t="s">
        <v>220</v>
      </c>
      <c r="D21" s="97" t="s">
        <v>224</v>
      </c>
      <c r="E21" s="97" t="s">
        <v>223</v>
      </c>
      <c r="F21" s="98" t="s">
        <v>218</v>
      </c>
      <c r="G21" s="98" t="s">
        <v>219</v>
      </c>
      <c r="H21" s="98" t="s">
        <v>240</v>
      </c>
      <c r="J21" s="78"/>
      <c r="K21" s="72" t="s">
        <v>202</v>
      </c>
      <c r="L21" s="72" t="s">
        <v>203</v>
      </c>
      <c r="M21" s="78"/>
      <c r="N21" s="78"/>
      <c r="O21" s="78"/>
    </row>
    <row r="22" spans="1:15" ht="14.25" x14ac:dyDescent="0.2">
      <c r="J22" s="68" t="s">
        <v>204</v>
      </c>
      <c r="K22" s="125" t="s">
        <v>113</v>
      </c>
      <c r="L22" s="125"/>
      <c r="M22" s="78"/>
      <c r="N22" s="78"/>
      <c r="O22" s="78"/>
    </row>
    <row r="23" spans="1:15" s="73" customFormat="1" ht="14.25" x14ac:dyDescent="0.2">
      <c r="A23" s="122" t="s">
        <v>10</v>
      </c>
      <c r="B23" s="122"/>
      <c r="C23" s="84" t="s">
        <v>10</v>
      </c>
      <c r="J23" s="80" t="s">
        <v>205</v>
      </c>
      <c r="K23" s="124"/>
      <c r="L23" s="124"/>
      <c r="M23" s="78"/>
      <c r="N23" s="78"/>
      <c r="O23" s="78"/>
    </row>
    <row r="24" spans="1:15" ht="14.25" x14ac:dyDescent="0.2">
      <c r="J24" s="82" t="s">
        <v>206</v>
      </c>
      <c r="K24" s="124"/>
      <c r="L24" s="124"/>
      <c r="M24" s="78"/>
      <c r="N24" s="78"/>
      <c r="O24" s="78"/>
    </row>
    <row r="25" spans="1:15" ht="14.25" x14ac:dyDescent="0.2">
      <c r="A25" s="99" t="s">
        <v>225</v>
      </c>
      <c r="B25" s="101" t="s">
        <v>225</v>
      </c>
      <c r="C25" s="100" t="s">
        <v>225</v>
      </c>
      <c r="J25" s="78"/>
      <c r="K25" s="78"/>
      <c r="L25" s="78"/>
      <c r="M25" s="78"/>
      <c r="N25" s="78"/>
      <c r="O25" s="78"/>
    </row>
    <row r="26" spans="1:15" ht="14.25" x14ac:dyDescent="0.2">
      <c r="J26" s="78"/>
      <c r="K26" s="78"/>
      <c r="L26" s="78"/>
      <c r="M26" s="78"/>
      <c r="N26" s="78"/>
      <c r="O26" s="78"/>
    </row>
    <row r="27" spans="1:15" ht="14.25" x14ac:dyDescent="0.2">
      <c r="A27" s="97" t="s">
        <v>230</v>
      </c>
      <c r="B27" s="98" t="s">
        <v>230</v>
      </c>
      <c r="C27" s="96" t="s">
        <v>230</v>
      </c>
      <c r="J27" s="89" t="s">
        <v>232</v>
      </c>
      <c r="K27" s="78"/>
      <c r="L27" s="78"/>
      <c r="M27" s="78"/>
      <c r="N27" s="78"/>
      <c r="O27" s="78"/>
    </row>
    <row r="28" spans="1:15" ht="14.25" x14ac:dyDescent="0.2">
      <c r="J28" s="128" t="s">
        <v>234</v>
      </c>
      <c r="K28" s="128"/>
      <c r="L28" s="128"/>
      <c r="M28" s="78"/>
      <c r="N28" s="78"/>
      <c r="O28" s="78"/>
    </row>
    <row r="29" spans="1:15" ht="14.25" x14ac:dyDescent="0.2">
      <c r="A29" s="97" t="s">
        <v>56</v>
      </c>
      <c r="B29" s="98" t="s">
        <v>56</v>
      </c>
      <c r="J29" s="129" t="s">
        <v>233</v>
      </c>
      <c r="K29" s="129"/>
      <c r="L29" s="129"/>
      <c r="M29" s="78"/>
      <c r="N29" s="78"/>
      <c r="O29" s="78"/>
    </row>
    <row r="30" spans="1:15" ht="14.25" x14ac:dyDescent="0.2">
      <c r="J30" s="130" t="s">
        <v>235</v>
      </c>
      <c r="K30" s="130"/>
      <c r="L30" s="130"/>
      <c r="M30" s="78"/>
      <c r="N30" s="78"/>
      <c r="O30" s="78"/>
    </row>
    <row r="31" spans="1:15" ht="14.25" x14ac:dyDescent="0.2">
      <c r="A31" s="123" t="s">
        <v>229</v>
      </c>
      <c r="B31" s="123"/>
      <c r="J31" s="131" t="s">
        <v>226</v>
      </c>
      <c r="K31" s="131"/>
      <c r="L31" s="131"/>
      <c r="M31" s="78"/>
      <c r="N31" s="78"/>
      <c r="O31" s="78"/>
    </row>
    <row r="32" spans="1:15" ht="14.25" x14ac:dyDescent="0.2">
      <c r="J32" s="119" t="s">
        <v>228</v>
      </c>
      <c r="K32" s="119"/>
      <c r="L32" s="119"/>
      <c r="M32" s="78"/>
      <c r="N32" s="78"/>
      <c r="O32" s="78"/>
    </row>
    <row r="33" spans="1:15" s="76" customFormat="1" ht="14.25" x14ac:dyDescent="0.2">
      <c r="A33" s="125" t="s">
        <v>113</v>
      </c>
      <c r="B33" s="125"/>
      <c r="C33" s="66"/>
      <c r="D33" s="66"/>
      <c r="E33" s="66"/>
      <c r="F33" s="66"/>
      <c r="G33" s="66"/>
      <c r="H33" s="66"/>
      <c r="I33" s="66"/>
      <c r="J33" s="120" t="s">
        <v>227</v>
      </c>
      <c r="K33" s="120"/>
      <c r="L33" s="120"/>
      <c r="M33" s="78"/>
      <c r="N33" s="78"/>
      <c r="O33" s="78"/>
    </row>
    <row r="34" spans="1:15" ht="14.25" x14ac:dyDescent="0.2">
      <c r="J34" s="121" t="s">
        <v>231</v>
      </c>
      <c r="K34" s="121"/>
      <c r="L34" s="121"/>
      <c r="M34" s="78"/>
      <c r="N34" s="78"/>
      <c r="O34" s="78"/>
    </row>
  </sheetData>
  <mergeCells count="38">
    <mergeCell ref="A23:B23"/>
    <mergeCell ref="A31:B31"/>
    <mergeCell ref="A1:B1"/>
    <mergeCell ref="A3:B3"/>
    <mergeCell ref="A4:D4"/>
    <mergeCell ref="A5:B5"/>
    <mergeCell ref="A9:B9"/>
    <mergeCell ref="A10:B10"/>
    <mergeCell ref="A11:B11"/>
    <mergeCell ref="A33:B33"/>
    <mergeCell ref="J28:L28"/>
    <mergeCell ref="J29:L29"/>
    <mergeCell ref="J30:L30"/>
    <mergeCell ref="J31:L31"/>
    <mergeCell ref="L7:M7"/>
    <mergeCell ref="N7:O7"/>
    <mergeCell ref="A8:B8"/>
    <mergeCell ref="K9:L9"/>
    <mergeCell ref="K22:L22"/>
    <mergeCell ref="A16:B16"/>
    <mergeCell ref="A19:B19"/>
    <mergeCell ref="A7:B7"/>
    <mergeCell ref="K2:L2"/>
    <mergeCell ref="M2:N2"/>
    <mergeCell ref="L3:O3"/>
    <mergeCell ref="L4:M4"/>
    <mergeCell ref="N4:O4"/>
    <mergeCell ref="J32:L32"/>
    <mergeCell ref="J33:L33"/>
    <mergeCell ref="J34:L34"/>
    <mergeCell ref="N9:O9"/>
    <mergeCell ref="L14:M14"/>
    <mergeCell ref="N14:O14"/>
    <mergeCell ref="N17:O17"/>
    <mergeCell ref="N18:O18"/>
    <mergeCell ref="M19:O19"/>
    <mergeCell ref="K23:L23"/>
    <mergeCell ref="K24:L24"/>
  </mergeCells>
  <pageMargins left="0.511811024" right="0.511811024" top="0.78740157499999996" bottom="0.78740157499999996" header="0.31496062000000002" footer="0.31496062000000002"/>
  <pageSetup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"/>
  <sheetViews>
    <sheetView tabSelected="1" zoomScaleNormal="100" workbookViewId="0">
      <selection activeCell="H35" activeCellId="2" sqref="H15 H30 H35"/>
    </sheetView>
  </sheetViews>
  <sheetFormatPr defaultRowHeight="12.75" x14ac:dyDescent="0.2"/>
  <cols>
    <col min="1" max="1" width="27.140625" style="5" customWidth="1"/>
    <col min="2" max="2" width="8.5703125" style="5" customWidth="1"/>
    <col min="3" max="4" width="14.28515625" style="6" customWidth="1"/>
    <col min="5" max="5" width="20" style="6" customWidth="1"/>
    <col min="6" max="6" width="5.5703125" style="45" bestFit="1" customWidth="1"/>
    <col min="7" max="7" width="5.7109375" style="6" customWidth="1"/>
    <col min="8" max="8" width="7.140625" style="6" customWidth="1"/>
    <col min="9" max="9" width="0.7109375" style="6" customWidth="1"/>
    <col min="10" max="10" width="12.85546875" style="6" customWidth="1"/>
    <col min="11" max="11" width="15.5703125" style="6" bestFit="1" customWidth="1"/>
    <col min="12" max="12" width="9.140625" style="6"/>
    <col min="13" max="13" width="15.5703125" style="6" bestFit="1" customWidth="1"/>
    <col min="14" max="17" width="9.140625" style="6"/>
    <col min="18" max="21" width="0" style="6" hidden="1" customWidth="1"/>
    <col min="22" max="16384" width="9.140625" style="6"/>
  </cols>
  <sheetData>
    <row r="1" spans="1:21" s="5" customFormat="1" ht="13.5" thickBot="1" x14ac:dyDescent="0.25">
      <c r="A1" s="1" t="s">
        <v>0</v>
      </c>
      <c r="B1" s="2" t="s">
        <v>7</v>
      </c>
      <c r="C1" s="2" t="s">
        <v>21</v>
      </c>
      <c r="D1" s="2" t="s">
        <v>19</v>
      </c>
      <c r="E1" s="2" t="s">
        <v>20</v>
      </c>
      <c r="F1" s="3" t="s">
        <v>33</v>
      </c>
      <c r="G1" s="2" t="s">
        <v>117</v>
      </c>
      <c r="H1" s="4" t="s">
        <v>31</v>
      </c>
    </row>
    <row r="2" spans="1:21" ht="15.75" customHeight="1" thickBot="1" x14ac:dyDescent="0.25">
      <c r="A2" s="146" t="s">
        <v>9</v>
      </c>
      <c r="B2" s="147"/>
      <c r="C2" s="147"/>
      <c r="D2" s="147"/>
      <c r="E2" s="147"/>
      <c r="F2" s="147"/>
      <c r="G2" s="147"/>
      <c r="H2" s="148"/>
      <c r="R2" s="6">
        <f>IF(NOT(ISBLANK(C2)),1,0)*$F2</f>
        <v>0</v>
      </c>
      <c r="S2" s="6">
        <f t="shared" ref="S2:T17" si="0">IF(NOT(ISBLANK(D2)),1,0)*$F2</f>
        <v>0</v>
      </c>
      <c r="T2" s="6">
        <f t="shared" si="0"/>
        <v>0</v>
      </c>
      <c r="U2" s="6">
        <f>IF(NOT(ISBLANK(A2)),1,0)</f>
        <v>1</v>
      </c>
    </row>
    <row r="3" spans="1:21" ht="13.5" thickBot="1" x14ac:dyDescent="0.25">
      <c r="A3" s="149"/>
      <c r="B3" s="134" t="s">
        <v>14</v>
      </c>
      <c r="C3" s="135"/>
      <c r="D3" s="135"/>
      <c r="E3" s="135"/>
      <c r="F3" s="135"/>
      <c r="G3" s="135"/>
      <c r="H3" s="136"/>
      <c r="J3" s="7" t="s">
        <v>32</v>
      </c>
      <c r="K3" s="8">
        <v>20</v>
      </c>
      <c r="R3" s="6">
        <f t="shared" ref="R3:R66" si="1">IF(NOT(ISBLANK(C3)),1,0)*$F3</f>
        <v>0</v>
      </c>
      <c r="S3" s="6">
        <f t="shared" si="0"/>
        <v>0</v>
      </c>
      <c r="T3" s="6">
        <f t="shared" si="0"/>
        <v>0</v>
      </c>
      <c r="U3" s="6">
        <f t="shared" ref="U3:U66" si="2">IF(NOT(ISBLANK(A3)),1,0)</f>
        <v>0</v>
      </c>
    </row>
    <row r="4" spans="1:21" x14ac:dyDescent="0.2">
      <c r="A4" s="149"/>
      <c r="B4" s="9"/>
      <c r="C4" s="10"/>
      <c r="D4" s="10" t="s">
        <v>16</v>
      </c>
      <c r="E4" s="10"/>
      <c r="F4" s="11">
        <v>1</v>
      </c>
      <c r="G4" s="10">
        <f t="shared" ref="G4:G14" si="3">F4*$K$3*IF(NOT(ISBLANK(C4)), $K$4, IF(NOT(ISBLANK(D4)),$K$5, IF(ISBLANK(E4),0,$K$6)))</f>
        <v>20</v>
      </c>
      <c r="H4" s="12"/>
      <c r="J4" s="46" t="s">
        <v>120</v>
      </c>
      <c r="K4" s="47">
        <v>1.25</v>
      </c>
      <c r="R4" s="6">
        <f t="shared" si="1"/>
        <v>0</v>
      </c>
      <c r="S4" s="6">
        <f t="shared" si="0"/>
        <v>1</v>
      </c>
      <c r="T4" s="6">
        <f t="shared" si="0"/>
        <v>0</v>
      </c>
      <c r="U4" s="6">
        <f t="shared" si="2"/>
        <v>0</v>
      </c>
    </row>
    <row r="5" spans="1:21" x14ac:dyDescent="0.2">
      <c r="A5" s="149"/>
      <c r="B5" s="15"/>
      <c r="C5" s="16"/>
      <c r="D5" s="16" t="s">
        <v>91</v>
      </c>
      <c r="E5" s="16"/>
      <c r="F5" s="17">
        <v>1</v>
      </c>
      <c r="G5" s="16">
        <f t="shared" si="3"/>
        <v>20</v>
      </c>
      <c r="H5" s="18"/>
      <c r="J5" s="46" t="s">
        <v>121</v>
      </c>
      <c r="K5" s="47">
        <v>1</v>
      </c>
      <c r="R5" s="6">
        <f t="shared" si="1"/>
        <v>0</v>
      </c>
      <c r="S5" s="6">
        <f t="shared" si="0"/>
        <v>1</v>
      </c>
      <c r="T5" s="6">
        <f t="shared" si="0"/>
        <v>0</v>
      </c>
      <c r="U5" s="6">
        <f t="shared" si="2"/>
        <v>0</v>
      </c>
    </row>
    <row r="6" spans="1:21" ht="13.5" thickBot="1" x14ac:dyDescent="0.25">
      <c r="A6" s="149"/>
      <c r="B6" s="9"/>
      <c r="C6" s="10"/>
      <c r="D6" s="10" t="s">
        <v>89</v>
      </c>
      <c r="E6" s="10"/>
      <c r="F6" s="11">
        <v>1</v>
      </c>
      <c r="G6" s="10">
        <f t="shared" si="3"/>
        <v>20</v>
      </c>
      <c r="H6" s="12"/>
      <c r="J6" s="13" t="s">
        <v>122</v>
      </c>
      <c r="K6" s="14">
        <v>0.75</v>
      </c>
      <c r="R6" s="6">
        <f t="shared" si="1"/>
        <v>0</v>
      </c>
      <c r="S6" s="6">
        <f t="shared" si="0"/>
        <v>1</v>
      </c>
      <c r="T6" s="6">
        <f t="shared" si="0"/>
        <v>0</v>
      </c>
      <c r="U6" s="6">
        <f t="shared" si="2"/>
        <v>0</v>
      </c>
    </row>
    <row r="7" spans="1:21" ht="13.5" thickBot="1" x14ac:dyDescent="0.25">
      <c r="A7" s="149"/>
      <c r="B7" s="15"/>
      <c r="C7" s="16"/>
      <c r="D7" s="16" t="s">
        <v>15</v>
      </c>
      <c r="E7" s="16"/>
      <c r="F7" s="17">
        <v>1</v>
      </c>
      <c r="G7" s="16">
        <f t="shared" si="3"/>
        <v>20</v>
      </c>
      <c r="H7" s="18"/>
      <c r="R7" s="6">
        <f t="shared" si="1"/>
        <v>0</v>
      </c>
      <c r="S7" s="6">
        <f t="shared" si="0"/>
        <v>1</v>
      </c>
      <c r="T7" s="6">
        <f t="shared" si="0"/>
        <v>0</v>
      </c>
      <c r="U7" s="6">
        <f t="shared" si="2"/>
        <v>0</v>
      </c>
    </row>
    <row r="8" spans="1:21" ht="13.5" thickBot="1" x14ac:dyDescent="0.25">
      <c r="A8" s="149"/>
      <c r="B8" s="9"/>
      <c r="C8" s="10"/>
      <c r="D8" s="10" t="s">
        <v>17</v>
      </c>
      <c r="E8" s="10"/>
      <c r="F8" s="11">
        <v>1</v>
      </c>
      <c r="G8" s="10">
        <f t="shared" si="3"/>
        <v>20</v>
      </c>
      <c r="H8" s="12"/>
      <c r="J8" s="19" t="s">
        <v>38</v>
      </c>
      <c r="K8" s="91">
        <f>SUM(G:G)/60</f>
        <v>212.62666666666667</v>
      </c>
      <c r="R8" s="6">
        <f t="shared" si="1"/>
        <v>0</v>
      </c>
      <c r="S8" s="6">
        <f t="shared" si="0"/>
        <v>1</v>
      </c>
      <c r="T8" s="6">
        <f t="shared" si="0"/>
        <v>0</v>
      </c>
      <c r="U8" s="6">
        <f t="shared" si="2"/>
        <v>0</v>
      </c>
    </row>
    <row r="9" spans="1:21" ht="13.5" thickBot="1" x14ac:dyDescent="0.25">
      <c r="A9" s="149"/>
      <c r="B9" s="15"/>
      <c r="C9" s="16"/>
      <c r="D9" s="16"/>
      <c r="E9" s="16" t="s">
        <v>27</v>
      </c>
      <c r="F9" s="17">
        <v>2</v>
      </c>
      <c r="G9" s="16">
        <f t="shared" si="3"/>
        <v>30</v>
      </c>
      <c r="H9" s="18"/>
      <c r="R9" s="6">
        <f t="shared" si="1"/>
        <v>0</v>
      </c>
      <c r="S9" s="6">
        <f t="shared" si="0"/>
        <v>0</v>
      </c>
      <c r="T9" s="6">
        <f t="shared" si="0"/>
        <v>2</v>
      </c>
      <c r="U9" s="6">
        <f t="shared" si="2"/>
        <v>0</v>
      </c>
    </row>
    <row r="10" spans="1:21" ht="13.5" thickBot="1" x14ac:dyDescent="0.25">
      <c r="A10" s="149"/>
      <c r="B10" s="9"/>
      <c r="C10" s="10"/>
      <c r="D10" s="10"/>
      <c r="E10" s="10" t="s">
        <v>26</v>
      </c>
      <c r="F10" s="11">
        <v>2</v>
      </c>
      <c r="G10" s="10">
        <f t="shared" si="3"/>
        <v>30</v>
      </c>
      <c r="H10" s="12"/>
      <c r="J10" s="19" t="s">
        <v>265</v>
      </c>
      <c r="K10" s="90">
        <v>150</v>
      </c>
      <c r="R10" s="6">
        <f t="shared" si="1"/>
        <v>0</v>
      </c>
      <c r="S10" s="6">
        <f t="shared" si="0"/>
        <v>0</v>
      </c>
      <c r="T10" s="6">
        <f t="shared" si="0"/>
        <v>2</v>
      </c>
      <c r="U10" s="6">
        <f t="shared" si="2"/>
        <v>0</v>
      </c>
    </row>
    <row r="11" spans="1:21" ht="13.5" thickBot="1" x14ac:dyDescent="0.25">
      <c r="A11" s="149"/>
      <c r="B11" s="15"/>
      <c r="C11" s="16"/>
      <c r="D11" s="16"/>
      <c r="E11" s="16" t="s">
        <v>24</v>
      </c>
      <c r="F11" s="17">
        <v>2</v>
      </c>
      <c r="G11" s="16">
        <f t="shared" si="3"/>
        <v>30</v>
      </c>
      <c r="H11" s="18"/>
      <c r="R11" s="6">
        <f t="shared" si="1"/>
        <v>0</v>
      </c>
      <c r="S11" s="6">
        <f t="shared" si="0"/>
        <v>0</v>
      </c>
      <c r="T11" s="6">
        <f t="shared" si="0"/>
        <v>2</v>
      </c>
      <c r="U11" s="6">
        <f t="shared" si="2"/>
        <v>0</v>
      </c>
    </row>
    <row r="12" spans="1:21" ht="13.5" thickBot="1" x14ac:dyDescent="0.25">
      <c r="A12" s="149"/>
      <c r="B12" s="9"/>
      <c r="C12" s="10"/>
      <c r="D12" s="10"/>
      <c r="E12" s="10" t="s">
        <v>25</v>
      </c>
      <c r="F12" s="11">
        <v>2</v>
      </c>
      <c r="G12" s="10">
        <f t="shared" si="3"/>
        <v>30</v>
      </c>
      <c r="H12" s="12"/>
      <c r="J12" s="19" t="s">
        <v>266</v>
      </c>
      <c r="K12" s="90">
        <f>K8*$K$10</f>
        <v>31894</v>
      </c>
      <c r="M12" s="103"/>
      <c r="R12" s="6">
        <f t="shared" si="1"/>
        <v>0</v>
      </c>
      <c r="S12" s="6">
        <f t="shared" si="0"/>
        <v>0</v>
      </c>
      <c r="T12" s="6">
        <f t="shared" si="0"/>
        <v>2</v>
      </c>
      <c r="U12" s="6">
        <f t="shared" si="2"/>
        <v>0</v>
      </c>
    </row>
    <row r="13" spans="1:21" x14ac:dyDescent="0.2">
      <c r="A13" s="149"/>
      <c r="B13" s="15"/>
      <c r="C13" s="16"/>
      <c r="D13" s="16"/>
      <c r="E13" s="16" t="s">
        <v>23</v>
      </c>
      <c r="F13" s="17">
        <v>2</v>
      </c>
      <c r="G13" s="16">
        <f t="shared" si="3"/>
        <v>30</v>
      </c>
      <c r="H13" s="18"/>
      <c r="R13" s="6">
        <f t="shared" si="1"/>
        <v>0</v>
      </c>
      <c r="S13" s="6">
        <f t="shared" si="0"/>
        <v>0</v>
      </c>
      <c r="T13" s="6">
        <f t="shared" si="0"/>
        <v>2</v>
      </c>
      <c r="U13" s="6">
        <f t="shared" si="2"/>
        <v>0</v>
      </c>
    </row>
    <row r="14" spans="1:21" x14ac:dyDescent="0.2">
      <c r="A14" s="149"/>
      <c r="B14" s="15"/>
      <c r="C14" s="16" t="s">
        <v>116</v>
      </c>
      <c r="D14" s="16"/>
      <c r="E14" s="16"/>
      <c r="F14" s="17">
        <v>1</v>
      </c>
      <c r="G14" s="16">
        <f t="shared" si="3"/>
        <v>25</v>
      </c>
      <c r="H14" s="18"/>
      <c r="K14" s="103"/>
      <c r="R14" s="6">
        <f t="shared" si="1"/>
        <v>1</v>
      </c>
      <c r="S14" s="6">
        <f t="shared" si="0"/>
        <v>0</v>
      </c>
      <c r="T14" s="6">
        <f t="shared" si="0"/>
        <v>0</v>
      </c>
      <c r="U14" s="6">
        <f t="shared" si="2"/>
        <v>0</v>
      </c>
    </row>
    <row r="15" spans="1:21" ht="13.5" thickBot="1" x14ac:dyDescent="0.25">
      <c r="A15" s="149"/>
      <c r="B15" s="20"/>
      <c r="C15" s="21"/>
      <c r="D15" s="21"/>
      <c r="E15" s="21"/>
      <c r="F15" s="22"/>
      <c r="G15" s="21"/>
      <c r="H15" s="23">
        <f>SUM(G4:G14)</f>
        <v>275</v>
      </c>
      <c r="K15" s="103"/>
      <c r="R15" s="6">
        <f t="shared" si="1"/>
        <v>0</v>
      </c>
      <c r="S15" s="6">
        <f t="shared" si="0"/>
        <v>0</v>
      </c>
      <c r="T15" s="6">
        <f t="shared" si="0"/>
        <v>0</v>
      </c>
      <c r="U15" s="6">
        <f t="shared" si="2"/>
        <v>0</v>
      </c>
    </row>
    <row r="16" spans="1:21" ht="13.5" thickBot="1" x14ac:dyDescent="0.25">
      <c r="A16" s="149"/>
      <c r="B16" s="134" t="s">
        <v>12</v>
      </c>
      <c r="C16" s="135"/>
      <c r="D16" s="135"/>
      <c r="E16" s="135"/>
      <c r="F16" s="135"/>
      <c r="G16" s="135"/>
      <c r="H16" s="136"/>
      <c r="K16" s="103"/>
      <c r="R16" s="6">
        <f t="shared" si="1"/>
        <v>0</v>
      </c>
      <c r="S16" s="6">
        <f t="shared" si="0"/>
        <v>0</v>
      </c>
      <c r="T16" s="6">
        <f t="shared" si="0"/>
        <v>0</v>
      </c>
      <c r="U16" s="6">
        <f t="shared" si="2"/>
        <v>0</v>
      </c>
    </row>
    <row r="17" spans="1:21" x14ac:dyDescent="0.2">
      <c r="A17" s="149"/>
      <c r="B17" s="9"/>
      <c r="C17" s="10" t="s">
        <v>13</v>
      </c>
      <c r="D17" s="10"/>
      <c r="E17" s="10"/>
      <c r="F17" s="11">
        <v>1</v>
      </c>
      <c r="G17" s="10">
        <f t="shared" ref="G17:G29" si="4">F17*$K$3*IF(NOT(ISBLANK(C17)), $K$4, IF(NOT(ISBLANK(D17)),$K$5, IF(ISBLANK(E17),0,$K$6)))</f>
        <v>25</v>
      </c>
      <c r="H17" s="12"/>
      <c r="R17" s="6">
        <f t="shared" si="1"/>
        <v>1</v>
      </c>
      <c r="S17" s="6">
        <f t="shared" si="0"/>
        <v>0</v>
      </c>
      <c r="T17" s="6">
        <f t="shared" si="0"/>
        <v>0</v>
      </c>
      <c r="U17" s="6">
        <f t="shared" si="2"/>
        <v>0</v>
      </c>
    </row>
    <row r="18" spans="1:21" x14ac:dyDescent="0.2">
      <c r="A18" s="149"/>
      <c r="B18" s="15"/>
      <c r="C18" s="16" t="s">
        <v>91</v>
      </c>
      <c r="D18" s="16"/>
      <c r="E18" s="16"/>
      <c r="F18" s="17">
        <v>1</v>
      </c>
      <c r="G18" s="16">
        <f t="shared" si="4"/>
        <v>25</v>
      </c>
      <c r="H18" s="18"/>
      <c r="R18" s="6">
        <f t="shared" si="1"/>
        <v>1</v>
      </c>
      <c r="S18" s="6">
        <f t="shared" ref="S18:S81" si="5">IF(NOT(ISBLANK(D18)),1,0)*$F18</f>
        <v>0</v>
      </c>
      <c r="T18" s="6">
        <f t="shared" ref="T18:T81" si="6">IF(NOT(ISBLANK(E18)),1,0)*$F18</f>
        <v>0</v>
      </c>
      <c r="U18" s="6">
        <f t="shared" si="2"/>
        <v>0</v>
      </c>
    </row>
    <row r="19" spans="1:21" x14ac:dyDescent="0.2">
      <c r="A19" s="149"/>
      <c r="B19" s="9"/>
      <c r="C19" s="10" t="s">
        <v>16</v>
      </c>
      <c r="D19" s="10"/>
      <c r="E19" s="10"/>
      <c r="F19" s="11">
        <v>1</v>
      </c>
      <c r="G19" s="10">
        <f t="shared" si="4"/>
        <v>25</v>
      </c>
      <c r="H19" s="12"/>
      <c r="R19" s="6">
        <f t="shared" si="1"/>
        <v>1</v>
      </c>
      <c r="S19" s="6">
        <f t="shared" si="5"/>
        <v>0</v>
      </c>
      <c r="T19" s="6">
        <f t="shared" si="6"/>
        <v>0</v>
      </c>
      <c r="U19" s="6">
        <f t="shared" si="2"/>
        <v>0</v>
      </c>
    </row>
    <row r="20" spans="1:21" x14ac:dyDescent="0.2">
      <c r="A20" s="149"/>
      <c r="B20" s="15"/>
      <c r="C20" s="16" t="s">
        <v>89</v>
      </c>
      <c r="D20" s="16"/>
      <c r="E20" s="16"/>
      <c r="F20" s="17">
        <v>1</v>
      </c>
      <c r="G20" s="16">
        <f t="shared" si="4"/>
        <v>25</v>
      </c>
      <c r="H20" s="18"/>
      <c r="R20" s="6">
        <f t="shared" si="1"/>
        <v>1</v>
      </c>
      <c r="S20" s="6">
        <f t="shared" si="5"/>
        <v>0</v>
      </c>
      <c r="T20" s="6">
        <f t="shared" si="6"/>
        <v>0</v>
      </c>
      <c r="U20" s="6">
        <f t="shared" si="2"/>
        <v>0</v>
      </c>
    </row>
    <row r="21" spans="1:21" x14ac:dyDescent="0.2">
      <c r="A21" s="149"/>
      <c r="B21" s="9"/>
      <c r="C21" s="10" t="s">
        <v>90</v>
      </c>
      <c r="D21" s="10"/>
      <c r="E21" s="10"/>
      <c r="F21" s="11">
        <v>1</v>
      </c>
      <c r="G21" s="10">
        <f t="shared" si="4"/>
        <v>25</v>
      </c>
      <c r="H21" s="12"/>
      <c r="R21" s="6">
        <f t="shared" si="1"/>
        <v>1</v>
      </c>
      <c r="S21" s="6">
        <f t="shared" si="5"/>
        <v>0</v>
      </c>
      <c r="T21" s="6">
        <f t="shared" si="6"/>
        <v>0</v>
      </c>
      <c r="U21" s="6">
        <f t="shared" si="2"/>
        <v>0</v>
      </c>
    </row>
    <row r="22" spans="1:21" x14ac:dyDescent="0.2">
      <c r="A22" s="149"/>
      <c r="B22" s="15"/>
      <c r="C22" s="16" t="s">
        <v>95</v>
      </c>
      <c r="D22" s="16"/>
      <c r="E22" s="16"/>
      <c r="F22" s="17">
        <v>1</v>
      </c>
      <c r="G22" s="16">
        <f t="shared" si="4"/>
        <v>25</v>
      </c>
      <c r="H22" s="18"/>
      <c r="R22" s="6">
        <f t="shared" si="1"/>
        <v>1</v>
      </c>
      <c r="S22" s="6">
        <f t="shared" si="5"/>
        <v>0</v>
      </c>
      <c r="T22" s="6">
        <f t="shared" si="6"/>
        <v>0</v>
      </c>
      <c r="U22" s="6">
        <f t="shared" si="2"/>
        <v>0</v>
      </c>
    </row>
    <row r="23" spans="1:21" x14ac:dyDescent="0.2">
      <c r="A23" s="149"/>
      <c r="B23" s="9"/>
      <c r="C23" s="10" t="s">
        <v>92</v>
      </c>
      <c r="D23" s="10"/>
      <c r="E23" s="10"/>
      <c r="F23" s="11">
        <v>1</v>
      </c>
      <c r="G23" s="10">
        <f t="shared" si="4"/>
        <v>25</v>
      </c>
      <c r="H23" s="12"/>
      <c r="R23" s="6">
        <f t="shared" si="1"/>
        <v>1</v>
      </c>
      <c r="S23" s="6">
        <f t="shared" si="5"/>
        <v>0</v>
      </c>
      <c r="T23" s="6">
        <f t="shared" si="6"/>
        <v>0</v>
      </c>
      <c r="U23" s="6">
        <f t="shared" si="2"/>
        <v>0</v>
      </c>
    </row>
    <row r="24" spans="1:21" x14ac:dyDescent="0.2">
      <c r="A24" s="149"/>
      <c r="B24" s="15"/>
      <c r="C24" s="16" t="s">
        <v>93</v>
      </c>
      <c r="D24" s="16"/>
      <c r="E24" s="16"/>
      <c r="F24" s="17">
        <v>1</v>
      </c>
      <c r="G24" s="16">
        <f t="shared" si="4"/>
        <v>25</v>
      </c>
      <c r="H24" s="18"/>
      <c r="R24" s="6">
        <f t="shared" si="1"/>
        <v>1</v>
      </c>
      <c r="S24" s="6">
        <f t="shared" si="5"/>
        <v>0</v>
      </c>
      <c r="T24" s="6">
        <f t="shared" si="6"/>
        <v>0</v>
      </c>
      <c r="U24" s="6">
        <f t="shared" si="2"/>
        <v>0</v>
      </c>
    </row>
    <row r="25" spans="1:21" x14ac:dyDescent="0.2">
      <c r="A25" s="149"/>
      <c r="B25" s="9"/>
      <c r="C25" s="10" t="s">
        <v>94</v>
      </c>
      <c r="D25" s="10"/>
      <c r="E25" s="10"/>
      <c r="F25" s="11">
        <v>1</v>
      </c>
      <c r="G25" s="10">
        <f t="shared" si="4"/>
        <v>25</v>
      </c>
      <c r="H25" s="12"/>
      <c r="R25" s="6">
        <f t="shared" si="1"/>
        <v>1</v>
      </c>
      <c r="S25" s="6">
        <f t="shared" si="5"/>
        <v>0</v>
      </c>
      <c r="T25" s="6">
        <f t="shared" si="6"/>
        <v>0</v>
      </c>
      <c r="U25" s="6">
        <f t="shared" si="2"/>
        <v>0</v>
      </c>
    </row>
    <row r="26" spans="1:21" x14ac:dyDescent="0.2">
      <c r="A26" s="149"/>
      <c r="B26" s="15"/>
      <c r="C26" s="16" t="s">
        <v>15</v>
      </c>
      <c r="D26" s="16"/>
      <c r="E26" s="16"/>
      <c r="F26" s="17">
        <v>1</v>
      </c>
      <c r="G26" s="16">
        <f t="shared" si="4"/>
        <v>25</v>
      </c>
      <c r="H26" s="18"/>
      <c r="R26" s="6">
        <f t="shared" si="1"/>
        <v>1</v>
      </c>
      <c r="S26" s="6">
        <f t="shared" si="5"/>
        <v>0</v>
      </c>
      <c r="T26" s="6">
        <f t="shared" si="6"/>
        <v>0</v>
      </c>
      <c r="U26" s="6">
        <f t="shared" si="2"/>
        <v>0</v>
      </c>
    </row>
    <row r="27" spans="1:21" x14ac:dyDescent="0.2">
      <c r="A27" s="149"/>
      <c r="B27" s="9"/>
      <c r="C27" s="10"/>
      <c r="D27" s="10"/>
      <c r="E27" s="10" t="s">
        <v>29</v>
      </c>
      <c r="F27" s="11">
        <v>1</v>
      </c>
      <c r="G27" s="10">
        <f t="shared" si="4"/>
        <v>15</v>
      </c>
      <c r="H27" s="12"/>
      <c r="R27" s="6">
        <f t="shared" si="1"/>
        <v>0</v>
      </c>
      <c r="S27" s="6">
        <f t="shared" si="5"/>
        <v>0</v>
      </c>
      <c r="T27" s="6">
        <f t="shared" si="6"/>
        <v>1</v>
      </c>
      <c r="U27" s="6">
        <f t="shared" si="2"/>
        <v>0</v>
      </c>
    </row>
    <row r="28" spans="1:21" x14ac:dyDescent="0.2">
      <c r="A28" s="149"/>
      <c r="B28" s="15"/>
      <c r="C28" s="16" t="s">
        <v>22</v>
      </c>
      <c r="D28" s="16"/>
      <c r="E28" s="16"/>
      <c r="F28" s="17">
        <v>1</v>
      </c>
      <c r="G28" s="16">
        <f t="shared" si="4"/>
        <v>25</v>
      </c>
      <c r="H28" s="18"/>
      <c r="R28" s="6">
        <f t="shared" si="1"/>
        <v>1</v>
      </c>
      <c r="S28" s="6">
        <f t="shared" si="5"/>
        <v>0</v>
      </c>
      <c r="T28" s="6">
        <f t="shared" si="6"/>
        <v>0</v>
      </c>
      <c r="U28" s="6">
        <f t="shared" si="2"/>
        <v>0</v>
      </c>
    </row>
    <row r="29" spans="1:21" x14ac:dyDescent="0.2">
      <c r="A29" s="149"/>
      <c r="B29" s="9"/>
      <c r="C29" s="10" t="s">
        <v>85</v>
      </c>
      <c r="D29" s="10"/>
      <c r="E29" s="10"/>
      <c r="F29" s="11">
        <v>1</v>
      </c>
      <c r="G29" s="10">
        <f t="shared" si="4"/>
        <v>25</v>
      </c>
      <c r="H29" s="12"/>
      <c r="R29" s="6">
        <f t="shared" si="1"/>
        <v>1</v>
      </c>
      <c r="S29" s="6">
        <f t="shared" si="5"/>
        <v>0</v>
      </c>
      <c r="T29" s="6">
        <f t="shared" si="6"/>
        <v>0</v>
      </c>
      <c r="U29" s="6">
        <f t="shared" si="2"/>
        <v>0</v>
      </c>
    </row>
    <row r="30" spans="1:21" ht="13.5" thickBot="1" x14ac:dyDescent="0.25">
      <c r="A30" s="149"/>
      <c r="B30" s="20"/>
      <c r="C30" s="21"/>
      <c r="D30" s="21"/>
      <c r="E30" s="21"/>
      <c r="F30" s="22"/>
      <c r="G30" s="21"/>
      <c r="H30" s="23">
        <f>SUM(G16:G29)</f>
        <v>315</v>
      </c>
      <c r="R30" s="6">
        <f t="shared" si="1"/>
        <v>0</v>
      </c>
      <c r="S30" s="6">
        <f t="shared" si="5"/>
        <v>0</v>
      </c>
      <c r="T30" s="6">
        <f t="shared" si="6"/>
        <v>0</v>
      </c>
      <c r="U30" s="6">
        <f t="shared" si="2"/>
        <v>0</v>
      </c>
    </row>
    <row r="31" spans="1:21" ht="13.5" thickBot="1" x14ac:dyDescent="0.25">
      <c r="A31" s="149"/>
      <c r="B31" s="134" t="s">
        <v>68</v>
      </c>
      <c r="C31" s="135"/>
      <c r="D31" s="135"/>
      <c r="E31" s="135"/>
      <c r="F31" s="135"/>
      <c r="G31" s="135"/>
      <c r="H31" s="136"/>
      <c r="R31" s="6">
        <f t="shared" si="1"/>
        <v>0</v>
      </c>
      <c r="S31" s="6">
        <f t="shared" si="5"/>
        <v>0</v>
      </c>
      <c r="T31" s="6">
        <f t="shared" si="6"/>
        <v>0</v>
      </c>
      <c r="U31" s="6">
        <f t="shared" si="2"/>
        <v>0</v>
      </c>
    </row>
    <row r="32" spans="1:21" x14ac:dyDescent="0.2">
      <c r="A32" s="149"/>
      <c r="B32" s="9"/>
      <c r="C32" s="10" t="s">
        <v>16</v>
      </c>
      <c r="D32" s="10"/>
      <c r="E32" s="10"/>
      <c r="F32" s="11">
        <v>2</v>
      </c>
      <c r="G32" s="10">
        <f>F32*$K$3*IF(NOT(ISBLANK(C32)), $K$4, IF(NOT(ISBLANK(D32)),$K$5, IF(ISBLANK(E32),0,$K$6)))</f>
        <v>50</v>
      </c>
      <c r="H32" s="12"/>
      <c r="R32" s="6">
        <f t="shared" si="1"/>
        <v>2</v>
      </c>
      <c r="S32" s="6">
        <f t="shared" si="5"/>
        <v>0</v>
      </c>
      <c r="T32" s="6">
        <f t="shared" si="6"/>
        <v>0</v>
      </c>
      <c r="U32" s="6">
        <f t="shared" si="2"/>
        <v>0</v>
      </c>
    </row>
    <row r="33" spans="1:21" x14ac:dyDescent="0.2">
      <c r="A33" s="149"/>
      <c r="B33" s="15"/>
      <c r="C33" s="16"/>
      <c r="D33" s="16"/>
      <c r="E33" s="16" t="s">
        <v>30</v>
      </c>
      <c r="F33" s="17">
        <v>1</v>
      </c>
      <c r="G33" s="16">
        <f>F33*$K$3*IF(NOT(ISBLANK(C33)), $K$4, IF(NOT(ISBLANK(D33)),$K$5, IF(ISBLANK(E33),0,$K$6)))</f>
        <v>15</v>
      </c>
      <c r="H33" s="18"/>
      <c r="R33" s="6">
        <f t="shared" si="1"/>
        <v>0</v>
      </c>
      <c r="S33" s="6">
        <f t="shared" si="5"/>
        <v>0</v>
      </c>
      <c r="T33" s="6">
        <f t="shared" si="6"/>
        <v>1</v>
      </c>
      <c r="U33" s="6">
        <f t="shared" si="2"/>
        <v>0</v>
      </c>
    </row>
    <row r="34" spans="1:21" x14ac:dyDescent="0.2">
      <c r="A34" s="149"/>
      <c r="B34" s="9"/>
      <c r="C34" s="10" t="s">
        <v>18</v>
      </c>
      <c r="D34" s="10"/>
      <c r="E34" s="10"/>
      <c r="F34" s="11">
        <v>1</v>
      </c>
      <c r="G34" s="10">
        <f>F34*$K$3*IF(NOT(ISBLANK(C34)), $K$4, IF(NOT(ISBLANK(D34)),$K$5, IF(ISBLANK(E34),0,$K$6)))</f>
        <v>25</v>
      </c>
      <c r="H34" s="12"/>
      <c r="R34" s="6">
        <f t="shared" si="1"/>
        <v>1</v>
      </c>
      <c r="S34" s="6">
        <f t="shared" si="5"/>
        <v>0</v>
      </c>
      <c r="T34" s="6">
        <f t="shared" si="6"/>
        <v>0</v>
      </c>
      <c r="U34" s="6">
        <f t="shared" si="2"/>
        <v>0</v>
      </c>
    </row>
    <row r="35" spans="1:21" ht="13.5" thickBot="1" x14ac:dyDescent="0.25">
      <c r="A35" s="150"/>
      <c r="B35" s="24"/>
      <c r="C35" s="25"/>
      <c r="D35" s="25"/>
      <c r="E35" s="25"/>
      <c r="F35" s="26"/>
      <c r="G35" s="25"/>
      <c r="H35" s="27">
        <f>SUM(G31:G34)</f>
        <v>90</v>
      </c>
      <c r="R35" s="6">
        <f t="shared" si="1"/>
        <v>0</v>
      </c>
      <c r="S35" s="6">
        <f t="shared" si="5"/>
        <v>0</v>
      </c>
      <c r="T35" s="6">
        <f t="shared" si="6"/>
        <v>0</v>
      </c>
      <c r="U35" s="6">
        <f t="shared" si="2"/>
        <v>0</v>
      </c>
    </row>
    <row r="36" spans="1:21" ht="15.75" customHeight="1" thickBot="1" x14ac:dyDescent="0.25">
      <c r="A36" s="146" t="s">
        <v>8</v>
      </c>
      <c r="B36" s="147"/>
      <c r="C36" s="147"/>
      <c r="D36" s="147"/>
      <c r="E36" s="147"/>
      <c r="F36" s="147"/>
      <c r="G36" s="147"/>
      <c r="H36" s="148"/>
      <c r="R36" s="6">
        <f t="shared" si="1"/>
        <v>0</v>
      </c>
      <c r="S36" s="6">
        <f t="shared" si="5"/>
        <v>0</v>
      </c>
      <c r="T36" s="6">
        <f t="shared" si="6"/>
        <v>0</v>
      </c>
      <c r="U36" s="6">
        <f t="shared" si="2"/>
        <v>1</v>
      </c>
    </row>
    <row r="37" spans="1:21" ht="13.5" thickBot="1" x14ac:dyDescent="0.25">
      <c r="A37" s="145" t="s">
        <v>236</v>
      </c>
      <c r="B37" s="134" t="s">
        <v>79</v>
      </c>
      <c r="C37" s="135"/>
      <c r="D37" s="135"/>
      <c r="E37" s="135"/>
      <c r="F37" s="135"/>
      <c r="G37" s="135"/>
      <c r="H37" s="136"/>
      <c r="R37" s="6">
        <f t="shared" si="1"/>
        <v>0</v>
      </c>
      <c r="S37" s="6">
        <f t="shared" si="5"/>
        <v>0</v>
      </c>
      <c r="T37" s="6">
        <f t="shared" si="6"/>
        <v>0</v>
      </c>
      <c r="U37" s="6">
        <f t="shared" si="2"/>
        <v>1</v>
      </c>
    </row>
    <row r="38" spans="1:21" x14ac:dyDescent="0.2">
      <c r="A38" s="145"/>
      <c r="B38" s="9"/>
      <c r="C38" s="10" t="s">
        <v>80</v>
      </c>
      <c r="D38" s="10"/>
      <c r="E38" s="10"/>
      <c r="F38" s="11">
        <v>1</v>
      </c>
      <c r="G38" s="10">
        <f t="shared" ref="G38:G47" si="7">F38*$K$3*IF(NOT(ISBLANK(C38)), $K$4, IF(NOT(ISBLANK(D38)),$K$5, IF(ISBLANK(E38),0,$K$6)))</f>
        <v>25</v>
      </c>
      <c r="H38" s="12"/>
      <c r="R38" s="6">
        <f t="shared" si="1"/>
        <v>1</v>
      </c>
      <c r="S38" s="6">
        <f t="shared" si="5"/>
        <v>0</v>
      </c>
      <c r="T38" s="6">
        <f t="shared" si="6"/>
        <v>0</v>
      </c>
      <c r="U38" s="6">
        <f t="shared" si="2"/>
        <v>0</v>
      </c>
    </row>
    <row r="39" spans="1:21" x14ac:dyDescent="0.2">
      <c r="A39" s="145"/>
      <c r="B39" s="15"/>
      <c r="C39" s="16" t="s">
        <v>81</v>
      </c>
      <c r="D39" s="16"/>
      <c r="E39" s="16"/>
      <c r="F39" s="17">
        <v>1</v>
      </c>
      <c r="G39" s="16">
        <f t="shared" si="7"/>
        <v>25</v>
      </c>
      <c r="H39" s="18"/>
      <c r="R39" s="6">
        <f t="shared" si="1"/>
        <v>1</v>
      </c>
      <c r="S39" s="6">
        <f t="shared" si="5"/>
        <v>0</v>
      </c>
      <c r="T39" s="6">
        <f t="shared" si="6"/>
        <v>0</v>
      </c>
      <c r="U39" s="6">
        <f t="shared" si="2"/>
        <v>0</v>
      </c>
    </row>
    <row r="40" spans="1:21" x14ac:dyDescent="0.2">
      <c r="A40" s="145"/>
      <c r="B40" s="9"/>
      <c r="C40" s="10" t="s">
        <v>99</v>
      </c>
      <c r="D40" s="10"/>
      <c r="E40" s="10"/>
      <c r="F40" s="11">
        <v>1</v>
      </c>
      <c r="G40" s="10">
        <f t="shared" si="7"/>
        <v>25</v>
      </c>
      <c r="H40" s="12"/>
      <c r="R40" s="6">
        <f t="shared" si="1"/>
        <v>1</v>
      </c>
      <c r="S40" s="6">
        <f t="shared" si="5"/>
        <v>0</v>
      </c>
      <c r="T40" s="6">
        <f t="shared" si="6"/>
        <v>0</v>
      </c>
      <c r="U40" s="6">
        <f t="shared" si="2"/>
        <v>0</v>
      </c>
    </row>
    <row r="41" spans="1:21" x14ac:dyDescent="0.2">
      <c r="A41" s="145"/>
      <c r="B41" s="15"/>
      <c r="C41" s="16" t="s">
        <v>100</v>
      </c>
      <c r="D41" s="16"/>
      <c r="E41" s="16"/>
      <c r="F41" s="17">
        <v>1</v>
      </c>
      <c r="G41" s="16">
        <f t="shared" si="7"/>
        <v>25</v>
      </c>
      <c r="H41" s="18"/>
      <c r="R41" s="6">
        <f t="shared" si="1"/>
        <v>1</v>
      </c>
      <c r="S41" s="6">
        <f t="shared" si="5"/>
        <v>0</v>
      </c>
      <c r="T41" s="6">
        <f t="shared" si="6"/>
        <v>0</v>
      </c>
      <c r="U41" s="6">
        <f t="shared" si="2"/>
        <v>0</v>
      </c>
    </row>
    <row r="42" spans="1:21" x14ac:dyDescent="0.2">
      <c r="A42" s="145"/>
      <c r="B42" s="9"/>
      <c r="C42" s="10" t="s">
        <v>101</v>
      </c>
      <c r="D42" s="10"/>
      <c r="E42" s="10"/>
      <c r="F42" s="11">
        <v>1</v>
      </c>
      <c r="G42" s="10">
        <f t="shared" si="7"/>
        <v>25</v>
      </c>
      <c r="H42" s="12"/>
      <c r="R42" s="6">
        <f t="shared" si="1"/>
        <v>1</v>
      </c>
      <c r="S42" s="6">
        <f t="shared" si="5"/>
        <v>0</v>
      </c>
      <c r="T42" s="6">
        <f t="shared" si="6"/>
        <v>0</v>
      </c>
      <c r="U42" s="6">
        <f t="shared" si="2"/>
        <v>0</v>
      </c>
    </row>
    <row r="43" spans="1:21" x14ac:dyDescent="0.2">
      <c r="A43" s="145"/>
      <c r="B43" s="15"/>
      <c r="C43" s="16" t="s">
        <v>102</v>
      </c>
      <c r="D43" s="16"/>
      <c r="E43" s="16"/>
      <c r="F43" s="17">
        <v>1</v>
      </c>
      <c r="G43" s="16">
        <f t="shared" si="7"/>
        <v>25</v>
      </c>
      <c r="H43" s="18"/>
      <c r="R43" s="6">
        <f t="shared" si="1"/>
        <v>1</v>
      </c>
      <c r="S43" s="6">
        <f t="shared" si="5"/>
        <v>0</v>
      </c>
      <c r="T43" s="6">
        <f t="shared" si="6"/>
        <v>0</v>
      </c>
      <c r="U43" s="6">
        <f t="shared" si="2"/>
        <v>0</v>
      </c>
    </row>
    <row r="44" spans="1:21" x14ac:dyDescent="0.2">
      <c r="A44" s="145"/>
      <c r="B44" s="9"/>
      <c r="C44" s="10" t="s">
        <v>119</v>
      </c>
      <c r="D44" s="10"/>
      <c r="E44" s="10"/>
      <c r="F44" s="11">
        <v>1</v>
      </c>
      <c r="G44" s="10">
        <f t="shared" si="7"/>
        <v>25</v>
      </c>
      <c r="H44" s="12"/>
      <c r="R44" s="6">
        <f t="shared" si="1"/>
        <v>1</v>
      </c>
      <c r="S44" s="6">
        <f t="shared" si="5"/>
        <v>0</v>
      </c>
      <c r="T44" s="6">
        <f t="shared" si="6"/>
        <v>0</v>
      </c>
      <c r="U44" s="6">
        <f t="shared" si="2"/>
        <v>0</v>
      </c>
    </row>
    <row r="45" spans="1:21" x14ac:dyDescent="0.2">
      <c r="A45" s="145"/>
      <c r="B45" s="15"/>
      <c r="C45" s="16"/>
      <c r="D45" s="16"/>
      <c r="E45" s="16" t="s">
        <v>275</v>
      </c>
      <c r="F45" s="17">
        <v>1</v>
      </c>
      <c r="G45" s="16">
        <f t="shared" ref="G45:G46" si="8">F45*$K$3*IF(NOT(ISBLANK(C45)), $K$4, IF(NOT(ISBLANK(D45)),$K$5, IF(ISBLANK(E45),0,$K$6)))</f>
        <v>15</v>
      </c>
      <c r="H45" s="18"/>
      <c r="R45" s="6">
        <f t="shared" si="1"/>
        <v>0</v>
      </c>
      <c r="S45" s="6">
        <f t="shared" si="5"/>
        <v>0</v>
      </c>
      <c r="T45" s="6">
        <f t="shared" si="6"/>
        <v>1</v>
      </c>
      <c r="U45" s="6">
        <f t="shared" si="2"/>
        <v>0</v>
      </c>
    </row>
    <row r="46" spans="1:21" x14ac:dyDescent="0.2">
      <c r="A46" s="145"/>
      <c r="B46" s="9"/>
      <c r="C46" s="10"/>
      <c r="D46" s="10"/>
      <c r="E46" s="10" t="s">
        <v>276</v>
      </c>
      <c r="F46" s="11">
        <v>1</v>
      </c>
      <c r="G46" s="10">
        <f t="shared" si="8"/>
        <v>15</v>
      </c>
      <c r="H46" s="12"/>
      <c r="R46" s="6">
        <f t="shared" si="1"/>
        <v>0</v>
      </c>
      <c r="S46" s="6">
        <f t="shared" si="5"/>
        <v>0</v>
      </c>
      <c r="T46" s="6">
        <f t="shared" si="6"/>
        <v>1</v>
      </c>
      <c r="U46" s="6">
        <f t="shared" si="2"/>
        <v>0</v>
      </c>
    </row>
    <row r="47" spans="1:21" x14ac:dyDescent="0.2">
      <c r="A47" s="145"/>
      <c r="B47" s="15"/>
      <c r="C47" s="16" t="s">
        <v>77</v>
      </c>
      <c r="D47" s="16"/>
      <c r="E47" s="16"/>
      <c r="F47" s="17">
        <v>3</v>
      </c>
      <c r="G47" s="16">
        <f t="shared" si="7"/>
        <v>75</v>
      </c>
      <c r="H47" s="18"/>
      <c r="R47" s="6">
        <f t="shared" si="1"/>
        <v>3</v>
      </c>
      <c r="S47" s="6">
        <f t="shared" si="5"/>
        <v>0</v>
      </c>
      <c r="T47" s="6">
        <f t="shared" si="6"/>
        <v>0</v>
      </c>
      <c r="U47" s="6">
        <f t="shared" si="2"/>
        <v>0</v>
      </c>
    </row>
    <row r="48" spans="1:21" ht="13.5" thickBot="1" x14ac:dyDescent="0.25">
      <c r="A48" s="145"/>
      <c r="B48" s="20"/>
      <c r="C48" s="21"/>
      <c r="D48" s="21"/>
      <c r="E48" s="21"/>
      <c r="F48" s="22"/>
      <c r="G48" s="21"/>
      <c r="H48" s="23">
        <f>SUM(G37:G47)</f>
        <v>280</v>
      </c>
      <c r="R48" s="6">
        <f t="shared" si="1"/>
        <v>0</v>
      </c>
      <c r="S48" s="6">
        <f t="shared" si="5"/>
        <v>0</v>
      </c>
      <c r="T48" s="6">
        <f t="shared" si="6"/>
        <v>0</v>
      </c>
      <c r="U48" s="6">
        <f t="shared" si="2"/>
        <v>0</v>
      </c>
    </row>
    <row r="49" spans="1:21" ht="13.5" thickBot="1" x14ac:dyDescent="0.25">
      <c r="A49" s="145"/>
      <c r="B49" s="134" t="s">
        <v>98</v>
      </c>
      <c r="C49" s="135"/>
      <c r="D49" s="135"/>
      <c r="E49" s="135"/>
      <c r="F49" s="135"/>
      <c r="G49" s="135"/>
      <c r="H49" s="136"/>
      <c r="R49" s="6">
        <f t="shared" si="1"/>
        <v>0</v>
      </c>
      <c r="S49" s="6">
        <f t="shared" si="5"/>
        <v>0</v>
      </c>
      <c r="T49" s="6">
        <f t="shared" si="6"/>
        <v>0</v>
      </c>
      <c r="U49" s="6">
        <f t="shared" si="2"/>
        <v>0</v>
      </c>
    </row>
    <row r="50" spans="1:21" x14ac:dyDescent="0.2">
      <c r="A50" s="145"/>
      <c r="B50" s="9"/>
      <c r="C50" s="10" t="s">
        <v>80</v>
      </c>
      <c r="D50" s="10"/>
      <c r="E50" s="10"/>
      <c r="F50" s="11">
        <v>1</v>
      </c>
      <c r="G50" s="10">
        <f t="shared" ref="G50:G58" si="9">F50*$K$3*IF(NOT(ISBLANK(C50)), $K$4, IF(NOT(ISBLANK(D50)),$K$5, IF(ISBLANK(E50),0,$K$6)))</f>
        <v>25</v>
      </c>
      <c r="H50" s="12"/>
      <c r="R50" s="6">
        <f t="shared" si="1"/>
        <v>1</v>
      </c>
      <c r="S50" s="6">
        <f t="shared" si="5"/>
        <v>0</v>
      </c>
      <c r="T50" s="6">
        <f t="shared" si="6"/>
        <v>0</v>
      </c>
      <c r="U50" s="6">
        <f t="shared" si="2"/>
        <v>0</v>
      </c>
    </row>
    <row r="51" spans="1:21" x14ac:dyDescent="0.2">
      <c r="A51" s="145"/>
      <c r="B51" s="15"/>
      <c r="C51" s="16" t="s">
        <v>103</v>
      </c>
      <c r="D51" s="16"/>
      <c r="E51" s="16"/>
      <c r="F51" s="17">
        <v>1</v>
      </c>
      <c r="G51" s="16">
        <f t="shared" si="9"/>
        <v>25</v>
      </c>
      <c r="H51" s="18"/>
      <c r="R51" s="6">
        <f t="shared" si="1"/>
        <v>1</v>
      </c>
      <c r="S51" s="6">
        <f t="shared" si="5"/>
        <v>0</v>
      </c>
      <c r="T51" s="6">
        <f t="shared" si="6"/>
        <v>0</v>
      </c>
      <c r="U51" s="6">
        <f t="shared" si="2"/>
        <v>0</v>
      </c>
    </row>
    <row r="52" spans="1:21" x14ac:dyDescent="0.2">
      <c r="A52" s="145"/>
      <c r="B52" s="9"/>
      <c r="C52" s="10" t="s">
        <v>100</v>
      </c>
      <c r="D52" s="10"/>
      <c r="E52" s="10"/>
      <c r="F52" s="11">
        <v>1</v>
      </c>
      <c r="G52" s="10">
        <f t="shared" si="9"/>
        <v>25</v>
      </c>
      <c r="H52" s="12"/>
      <c r="R52" s="6">
        <f t="shared" si="1"/>
        <v>1</v>
      </c>
      <c r="S52" s="6">
        <f t="shared" si="5"/>
        <v>0</v>
      </c>
      <c r="T52" s="6">
        <f t="shared" si="6"/>
        <v>0</v>
      </c>
      <c r="U52" s="6">
        <f t="shared" si="2"/>
        <v>0</v>
      </c>
    </row>
    <row r="53" spans="1:21" x14ac:dyDescent="0.2">
      <c r="A53" s="145"/>
      <c r="B53" s="15"/>
      <c r="C53" s="16" t="s">
        <v>101</v>
      </c>
      <c r="D53" s="16"/>
      <c r="E53" s="16"/>
      <c r="F53" s="17">
        <v>1</v>
      </c>
      <c r="G53" s="16">
        <f t="shared" si="9"/>
        <v>25</v>
      </c>
      <c r="H53" s="18"/>
      <c r="R53" s="6">
        <f t="shared" si="1"/>
        <v>1</v>
      </c>
      <c r="S53" s="6">
        <f t="shared" si="5"/>
        <v>0</v>
      </c>
      <c r="T53" s="6">
        <f t="shared" si="6"/>
        <v>0</v>
      </c>
      <c r="U53" s="6">
        <f t="shared" si="2"/>
        <v>0</v>
      </c>
    </row>
    <row r="54" spans="1:21" x14ac:dyDescent="0.2">
      <c r="A54" s="145"/>
      <c r="B54" s="9"/>
      <c r="C54" s="10" t="s">
        <v>102</v>
      </c>
      <c r="D54" s="10"/>
      <c r="E54" s="10"/>
      <c r="F54" s="11">
        <v>1</v>
      </c>
      <c r="G54" s="10">
        <f t="shared" si="9"/>
        <v>25</v>
      </c>
      <c r="H54" s="12"/>
      <c r="R54" s="6">
        <f t="shared" si="1"/>
        <v>1</v>
      </c>
      <c r="S54" s="6">
        <f t="shared" si="5"/>
        <v>0</v>
      </c>
      <c r="T54" s="6">
        <f t="shared" si="6"/>
        <v>0</v>
      </c>
      <c r="U54" s="6">
        <f t="shared" si="2"/>
        <v>0</v>
      </c>
    </row>
    <row r="55" spans="1:21" x14ac:dyDescent="0.2">
      <c r="A55" s="145"/>
      <c r="B55" s="15"/>
      <c r="C55" s="16" t="s">
        <v>119</v>
      </c>
      <c r="D55" s="16"/>
      <c r="E55" s="16"/>
      <c r="F55" s="17">
        <v>1</v>
      </c>
      <c r="G55" s="16">
        <f t="shared" si="9"/>
        <v>25</v>
      </c>
      <c r="H55" s="18"/>
      <c r="R55" s="6">
        <f t="shared" si="1"/>
        <v>1</v>
      </c>
      <c r="S55" s="6">
        <f t="shared" si="5"/>
        <v>0</v>
      </c>
      <c r="T55" s="6">
        <f t="shared" si="6"/>
        <v>0</v>
      </c>
      <c r="U55" s="6">
        <f t="shared" si="2"/>
        <v>0</v>
      </c>
    </row>
    <row r="56" spans="1:21" x14ac:dyDescent="0.2">
      <c r="A56" s="145"/>
      <c r="B56" s="9"/>
      <c r="C56" s="10"/>
      <c r="D56" s="10"/>
      <c r="E56" s="10" t="s">
        <v>275</v>
      </c>
      <c r="F56" s="11">
        <v>1</v>
      </c>
      <c r="G56" s="10">
        <f t="shared" si="9"/>
        <v>15</v>
      </c>
      <c r="H56" s="12"/>
      <c r="R56" s="6">
        <f t="shared" si="1"/>
        <v>0</v>
      </c>
      <c r="S56" s="6">
        <f t="shared" si="5"/>
        <v>0</v>
      </c>
      <c r="T56" s="6">
        <f t="shared" si="6"/>
        <v>1</v>
      </c>
      <c r="U56" s="6">
        <f t="shared" si="2"/>
        <v>0</v>
      </c>
    </row>
    <row r="57" spans="1:21" x14ac:dyDescent="0.2">
      <c r="A57" s="145"/>
      <c r="B57" s="15"/>
      <c r="C57" s="16"/>
      <c r="D57" s="16"/>
      <c r="E57" s="16" t="s">
        <v>276</v>
      </c>
      <c r="F57" s="17">
        <v>1</v>
      </c>
      <c r="G57" s="16">
        <f t="shared" si="9"/>
        <v>15</v>
      </c>
      <c r="H57" s="18"/>
      <c r="R57" s="6">
        <f t="shared" si="1"/>
        <v>0</v>
      </c>
      <c r="S57" s="6">
        <f t="shared" si="5"/>
        <v>0</v>
      </c>
      <c r="T57" s="6">
        <f t="shared" si="6"/>
        <v>1</v>
      </c>
      <c r="U57" s="6">
        <f t="shared" si="2"/>
        <v>0</v>
      </c>
    </row>
    <row r="58" spans="1:21" x14ac:dyDescent="0.2">
      <c r="A58" s="145"/>
      <c r="B58" s="9"/>
      <c r="C58" s="10" t="s">
        <v>77</v>
      </c>
      <c r="D58" s="10"/>
      <c r="E58" s="10"/>
      <c r="F58" s="11">
        <v>3</v>
      </c>
      <c r="G58" s="10">
        <f t="shared" si="9"/>
        <v>75</v>
      </c>
      <c r="H58" s="12"/>
      <c r="R58" s="6">
        <f t="shared" si="1"/>
        <v>3</v>
      </c>
      <c r="S58" s="6">
        <f t="shared" si="5"/>
        <v>0</v>
      </c>
      <c r="T58" s="6">
        <f t="shared" si="6"/>
        <v>0</v>
      </c>
      <c r="U58" s="6">
        <f t="shared" si="2"/>
        <v>0</v>
      </c>
    </row>
    <row r="59" spans="1:21" ht="13.5" thickBot="1" x14ac:dyDescent="0.25">
      <c r="A59" s="145"/>
      <c r="B59" s="20"/>
      <c r="C59" s="21"/>
      <c r="D59" s="21"/>
      <c r="E59" s="21"/>
      <c r="F59" s="22"/>
      <c r="G59" s="21"/>
      <c r="H59" s="23">
        <f>SUM(G49:G58)</f>
        <v>255</v>
      </c>
      <c r="R59" s="6">
        <f t="shared" si="1"/>
        <v>0</v>
      </c>
      <c r="S59" s="6">
        <f t="shared" si="5"/>
        <v>0</v>
      </c>
      <c r="T59" s="6">
        <f t="shared" si="6"/>
        <v>0</v>
      </c>
      <c r="U59" s="6">
        <f t="shared" si="2"/>
        <v>0</v>
      </c>
    </row>
    <row r="60" spans="1:21" ht="13.5" thickBot="1" x14ac:dyDescent="0.25">
      <c r="A60" s="145"/>
      <c r="B60" s="134" t="s">
        <v>104</v>
      </c>
      <c r="C60" s="135"/>
      <c r="D60" s="135"/>
      <c r="E60" s="135"/>
      <c r="F60" s="135"/>
      <c r="G60" s="135"/>
      <c r="H60" s="136"/>
      <c r="R60" s="6">
        <f t="shared" si="1"/>
        <v>0</v>
      </c>
      <c r="S60" s="6">
        <f t="shared" si="5"/>
        <v>0</v>
      </c>
      <c r="T60" s="6">
        <f t="shared" si="6"/>
        <v>0</v>
      </c>
      <c r="U60" s="6">
        <f t="shared" si="2"/>
        <v>0</v>
      </c>
    </row>
    <row r="61" spans="1:21" x14ac:dyDescent="0.2">
      <c r="A61" s="145"/>
      <c r="B61" s="9"/>
      <c r="C61" s="10" t="s">
        <v>105</v>
      </c>
      <c r="D61" s="10"/>
      <c r="E61" s="10"/>
      <c r="F61" s="11">
        <v>1</v>
      </c>
      <c r="G61" s="10">
        <f t="shared" ref="G61:G68" si="10">F61*$K$3*IF(NOT(ISBLANK(C61)), $K$4, IF(NOT(ISBLANK(D61)),$K$5, IF(ISBLANK(E61),0,$K$6)))</f>
        <v>25</v>
      </c>
      <c r="H61" s="12"/>
      <c r="R61" s="6">
        <f t="shared" si="1"/>
        <v>1</v>
      </c>
      <c r="S61" s="6">
        <f t="shared" si="5"/>
        <v>0</v>
      </c>
      <c r="T61" s="6">
        <f t="shared" si="6"/>
        <v>0</v>
      </c>
      <c r="U61" s="6">
        <f t="shared" si="2"/>
        <v>0</v>
      </c>
    </row>
    <row r="62" spans="1:21" x14ac:dyDescent="0.2">
      <c r="A62" s="145"/>
      <c r="B62" s="15"/>
      <c r="C62" s="16" t="s">
        <v>100</v>
      </c>
      <c r="D62" s="16"/>
      <c r="E62" s="16"/>
      <c r="F62" s="17">
        <v>1</v>
      </c>
      <c r="G62" s="16">
        <f t="shared" si="10"/>
        <v>25</v>
      </c>
      <c r="H62" s="18"/>
      <c r="R62" s="6">
        <f t="shared" si="1"/>
        <v>1</v>
      </c>
      <c r="S62" s="6">
        <f t="shared" si="5"/>
        <v>0</v>
      </c>
      <c r="T62" s="6">
        <f t="shared" si="6"/>
        <v>0</v>
      </c>
      <c r="U62" s="6">
        <f t="shared" si="2"/>
        <v>0</v>
      </c>
    </row>
    <row r="63" spans="1:21" x14ac:dyDescent="0.2">
      <c r="A63" s="145"/>
      <c r="B63" s="9"/>
      <c r="C63" s="10" t="s">
        <v>101</v>
      </c>
      <c r="D63" s="10"/>
      <c r="E63" s="10"/>
      <c r="F63" s="11">
        <v>1</v>
      </c>
      <c r="G63" s="10">
        <f t="shared" si="10"/>
        <v>25</v>
      </c>
      <c r="H63" s="12"/>
      <c r="R63" s="6">
        <f t="shared" si="1"/>
        <v>1</v>
      </c>
      <c r="S63" s="6">
        <f t="shared" si="5"/>
        <v>0</v>
      </c>
      <c r="T63" s="6">
        <f t="shared" si="6"/>
        <v>0</v>
      </c>
      <c r="U63" s="6">
        <f t="shared" si="2"/>
        <v>0</v>
      </c>
    </row>
    <row r="64" spans="1:21" x14ac:dyDescent="0.2">
      <c r="A64" s="145"/>
      <c r="B64" s="15"/>
      <c r="C64" s="16" t="s">
        <v>102</v>
      </c>
      <c r="D64" s="16"/>
      <c r="E64" s="16"/>
      <c r="F64" s="17">
        <v>1</v>
      </c>
      <c r="G64" s="16">
        <f t="shared" si="10"/>
        <v>25</v>
      </c>
      <c r="H64" s="18"/>
      <c r="R64" s="6">
        <f t="shared" si="1"/>
        <v>1</v>
      </c>
      <c r="S64" s="6">
        <f t="shared" si="5"/>
        <v>0</v>
      </c>
      <c r="T64" s="6">
        <f t="shared" si="6"/>
        <v>0</v>
      </c>
      <c r="U64" s="6">
        <f t="shared" si="2"/>
        <v>0</v>
      </c>
    </row>
    <row r="65" spans="1:21" x14ac:dyDescent="0.2">
      <c r="A65" s="145"/>
      <c r="B65" s="9"/>
      <c r="C65" s="10" t="s">
        <v>119</v>
      </c>
      <c r="D65" s="10"/>
      <c r="E65" s="10"/>
      <c r="F65" s="11">
        <v>1</v>
      </c>
      <c r="G65" s="10">
        <f t="shared" si="10"/>
        <v>25</v>
      </c>
      <c r="H65" s="12"/>
      <c r="R65" s="6">
        <f t="shared" si="1"/>
        <v>1</v>
      </c>
      <c r="S65" s="6">
        <f t="shared" si="5"/>
        <v>0</v>
      </c>
      <c r="T65" s="6">
        <f t="shared" si="6"/>
        <v>0</v>
      </c>
      <c r="U65" s="6">
        <f t="shared" si="2"/>
        <v>0</v>
      </c>
    </row>
    <row r="66" spans="1:21" x14ac:dyDescent="0.2">
      <c r="A66" s="145"/>
      <c r="B66" s="15"/>
      <c r="C66" s="16"/>
      <c r="D66" s="16"/>
      <c r="E66" s="16" t="s">
        <v>275</v>
      </c>
      <c r="F66" s="17">
        <v>1</v>
      </c>
      <c r="G66" s="16">
        <f t="shared" si="10"/>
        <v>15</v>
      </c>
      <c r="H66" s="18"/>
      <c r="R66" s="6">
        <f t="shared" si="1"/>
        <v>0</v>
      </c>
      <c r="S66" s="6">
        <f t="shared" si="5"/>
        <v>0</v>
      </c>
      <c r="T66" s="6">
        <f t="shared" si="6"/>
        <v>1</v>
      </c>
      <c r="U66" s="6">
        <f t="shared" si="2"/>
        <v>0</v>
      </c>
    </row>
    <row r="67" spans="1:21" x14ac:dyDescent="0.2">
      <c r="A67" s="145"/>
      <c r="B67" s="9"/>
      <c r="C67" s="10"/>
      <c r="D67" s="10"/>
      <c r="E67" s="10" t="s">
        <v>276</v>
      </c>
      <c r="F67" s="11">
        <v>1</v>
      </c>
      <c r="G67" s="10">
        <f t="shared" si="10"/>
        <v>15</v>
      </c>
      <c r="H67" s="12"/>
      <c r="R67" s="6">
        <f t="shared" ref="R67:R130" si="11">IF(NOT(ISBLANK(C67)),1,0)*$F67</f>
        <v>0</v>
      </c>
      <c r="S67" s="6">
        <f t="shared" si="5"/>
        <v>0</v>
      </c>
      <c r="T67" s="6">
        <f t="shared" si="6"/>
        <v>1</v>
      </c>
      <c r="U67" s="6">
        <f t="shared" ref="U67:U130" si="12">IF(NOT(ISBLANK(A67)),1,0)</f>
        <v>0</v>
      </c>
    </row>
    <row r="68" spans="1:21" x14ac:dyDescent="0.2">
      <c r="A68" s="145"/>
      <c r="B68" s="15"/>
      <c r="C68" s="16" t="s">
        <v>77</v>
      </c>
      <c r="D68" s="16"/>
      <c r="E68" s="16"/>
      <c r="F68" s="17">
        <v>3</v>
      </c>
      <c r="G68" s="16">
        <f t="shared" si="10"/>
        <v>75</v>
      </c>
      <c r="H68" s="18"/>
      <c r="R68" s="6">
        <f t="shared" si="11"/>
        <v>3</v>
      </c>
      <c r="S68" s="6">
        <f t="shared" si="5"/>
        <v>0</v>
      </c>
      <c r="T68" s="6">
        <f t="shared" si="6"/>
        <v>0</v>
      </c>
      <c r="U68" s="6">
        <f t="shared" si="12"/>
        <v>0</v>
      </c>
    </row>
    <row r="69" spans="1:21" ht="13.5" thickBot="1" x14ac:dyDescent="0.25">
      <c r="A69" s="145"/>
      <c r="B69" s="24"/>
      <c r="C69" s="25"/>
      <c r="D69" s="25"/>
      <c r="E69" s="25"/>
      <c r="F69" s="26"/>
      <c r="G69" s="25"/>
      <c r="H69" s="27">
        <f>SUM(G60:G68)</f>
        <v>230</v>
      </c>
      <c r="R69" s="6">
        <f t="shared" si="11"/>
        <v>0</v>
      </c>
      <c r="S69" s="6">
        <f t="shared" si="5"/>
        <v>0</v>
      </c>
      <c r="T69" s="6">
        <f t="shared" si="6"/>
        <v>0</v>
      </c>
      <c r="U69" s="6">
        <f t="shared" si="12"/>
        <v>0</v>
      </c>
    </row>
    <row r="70" spans="1:21" ht="15.75" customHeight="1" thickBot="1" x14ac:dyDescent="0.25">
      <c r="A70" s="146" t="s">
        <v>62</v>
      </c>
      <c r="B70" s="147"/>
      <c r="C70" s="147"/>
      <c r="D70" s="147"/>
      <c r="E70" s="147"/>
      <c r="F70" s="147"/>
      <c r="G70" s="147"/>
      <c r="H70" s="148"/>
      <c r="R70" s="6">
        <f t="shared" si="11"/>
        <v>0</v>
      </c>
      <c r="S70" s="6">
        <f t="shared" si="5"/>
        <v>0</v>
      </c>
      <c r="T70" s="6">
        <f t="shared" si="6"/>
        <v>0</v>
      </c>
      <c r="U70" s="6">
        <f t="shared" si="12"/>
        <v>1</v>
      </c>
    </row>
    <row r="71" spans="1:21" ht="13.5" thickBot="1" x14ac:dyDescent="0.25">
      <c r="A71" s="145" t="s">
        <v>118</v>
      </c>
      <c r="B71" s="134" t="s">
        <v>69</v>
      </c>
      <c r="C71" s="135"/>
      <c r="D71" s="135"/>
      <c r="E71" s="135"/>
      <c r="F71" s="135"/>
      <c r="G71" s="135"/>
      <c r="H71" s="136"/>
      <c r="R71" s="6">
        <f t="shared" si="11"/>
        <v>0</v>
      </c>
      <c r="S71" s="6">
        <f t="shared" si="5"/>
        <v>0</v>
      </c>
      <c r="T71" s="6">
        <f t="shared" si="6"/>
        <v>0</v>
      </c>
      <c r="U71" s="6">
        <f t="shared" si="12"/>
        <v>1</v>
      </c>
    </row>
    <row r="72" spans="1:21" x14ac:dyDescent="0.2">
      <c r="A72" s="145"/>
      <c r="B72" s="9"/>
      <c r="C72" s="10" t="s">
        <v>70</v>
      </c>
      <c r="D72" s="10"/>
      <c r="E72" s="10"/>
      <c r="F72" s="11">
        <v>1</v>
      </c>
      <c r="G72" s="10">
        <f t="shared" ref="G72:G82" si="13">F72*$K$3*IF(NOT(ISBLANK(C72)), $K$4, IF(NOT(ISBLANK(D72)),$K$5, IF(ISBLANK(E72),0,$K$6)))</f>
        <v>25</v>
      </c>
      <c r="H72" s="12"/>
      <c r="R72" s="6">
        <f t="shared" si="11"/>
        <v>1</v>
      </c>
      <c r="S72" s="6">
        <f t="shared" si="5"/>
        <v>0</v>
      </c>
      <c r="T72" s="6">
        <f t="shared" si="6"/>
        <v>0</v>
      </c>
      <c r="U72" s="6">
        <f t="shared" si="12"/>
        <v>0</v>
      </c>
    </row>
    <row r="73" spans="1:21" x14ac:dyDescent="0.2">
      <c r="A73" s="145"/>
      <c r="B73" s="15"/>
      <c r="C73" s="16" t="s">
        <v>76</v>
      </c>
      <c r="D73" s="16"/>
      <c r="E73" s="16"/>
      <c r="F73" s="17">
        <v>1</v>
      </c>
      <c r="G73" s="16">
        <f t="shared" si="13"/>
        <v>25</v>
      </c>
      <c r="H73" s="18"/>
      <c r="R73" s="6">
        <f t="shared" si="11"/>
        <v>1</v>
      </c>
      <c r="S73" s="6">
        <f t="shared" si="5"/>
        <v>0</v>
      </c>
      <c r="T73" s="6">
        <f t="shared" si="6"/>
        <v>0</v>
      </c>
      <c r="U73" s="6">
        <f t="shared" si="12"/>
        <v>0</v>
      </c>
    </row>
    <row r="74" spans="1:21" x14ac:dyDescent="0.2">
      <c r="A74" s="145"/>
      <c r="B74" s="9"/>
      <c r="C74" s="10" t="s">
        <v>75</v>
      </c>
      <c r="D74" s="10"/>
      <c r="E74" s="10"/>
      <c r="F74" s="11">
        <v>1</v>
      </c>
      <c r="G74" s="10">
        <f t="shared" si="13"/>
        <v>25</v>
      </c>
      <c r="H74" s="12"/>
      <c r="R74" s="6">
        <f t="shared" si="11"/>
        <v>1</v>
      </c>
      <c r="S74" s="6">
        <f t="shared" si="5"/>
        <v>0</v>
      </c>
      <c r="T74" s="6">
        <f t="shared" si="6"/>
        <v>0</v>
      </c>
      <c r="U74" s="6">
        <f t="shared" si="12"/>
        <v>0</v>
      </c>
    </row>
    <row r="75" spans="1:21" x14ac:dyDescent="0.2">
      <c r="A75" s="145"/>
      <c r="B75" s="15"/>
      <c r="C75" s="16" t="s">
        <v>71</v>
      </c>
      <c r="D75" s="16"/>
      <c r="E75" s="16"/>
      <c r="F75" s="17">
        <v>1</v>
      </c>
      <c r="G75" s="16">
        <f t="shared" si="13"/>
        <v>25</v>
      </c>
      <c r="H75" s="18"/>
      <c r="R75" s="6">
        <f t="shared" si="11"/>
        <v>1</v>
      </c>
      <c r="S75" s="6">
        <f t="shared" si="5"/>
        <v>0</v>
      </c>
      <c r="T75" s="6">
        <f t="shared" si="6"/>
        <v>0</v>
      </c>
      <c r="U75" s="6">
        <f t="shared" si="12"/>
        <v>0</v>
      </c>
    </row>
    <row r="76" spans="1:21" x14ac:dyDescent="0.2">
      <c r="A76" s="145"/>
      <c r="B76" s="9"/>
      <c r="C76" s="10" t="s">
        <v>72</v>
      </c>
      <c r="D76" s="10"/>
      <c r="E76" s="10"/>
      <c r="F76" s="11">
        <v>1</v>
      </c>
      <c r="G76" s="10">
        <f t="shared" si="13"/>
        <v>25</v>
      </c>
      <c r="H76" s="12"/>
      <c r="R76" s="6">
        <f t="shared" si="11"/>
        <v>1</v>
      </c>
      <c r="S76" s="6">
        <f t="shared" si="5"/>
        <v>0</v>
      </c>
      <c r="T76" s="6">
        <f t="shared" si="6"/>
        <v>0</v>
      </c>
      <c r="U76" s="6">
        <f t="shared" si="12"/>
        <v>0</v>
      </c>
    </row>
    <row r="77" spans="1:21" x14ac:dyDescent="0.2">
      <c r="A77" s="145"/>
      <c r="B77" s="15"/>
      <c r="C77" s="16" t="s">
        <v>73</v>
      </c>
      <c r="D77" s="16"/>
      <c r="E77" s="16"/>
      <c r="F77" s="17">
        <v>1</v>
      </c>
      <c r="G77" s="16">
        <f t="shared" si="13"/>
        <v>25</v>
      </c>
      <c r="H77" s="18"/>
      <c r="R77" s="6">
        <f t="shared" si="11"/>
        <v>1</v>
      </c>
      <c r="S77" s="6">
        <f t="shared" si="5"/>
        <v>0</v>
      </c>
      <c r="T77" s="6">
        <f t="shared" si="6"/>
        <v>0</v>
      </c>
      <c r="U77" s="6">
        <f t="shared" si="12"/>
        <v>0</v>
      </c>
    </row>
    <row r="78" spans="1:21" x14ac:dyDescent="0.2">
      <c r="A78" s="145"/>
      <c r="B78" s="9"/>
      <c r="C78" s="10" t="s">
        <v>74</v>
      </c>
      <c r="D78" s="10"/>
      <c r="E78" s="10"/>
      <c r="F78" s="11">
        <v>1</v>
      </c>
      <c r="G78" s="10">
        <f t="shared" si="13"/>
        <v>25</v>
      </c>
      <c r="H78" s="12"/>
      <c r="R78" s="6">
        <f t="shared" si="11"/>
        <v>1</v>
      </c>
      <c r="S78" s="6">
        <f t="shared" si="5"/>
        <v>0</v>
      </c>
      <c r="T78" s="6">
        <f t="shared" si="6"/>
        <v>0</v>
      </c>
      <c r="U78" s="6">
        <f t="shared" si="12"/>
        <v>0</v>
      </c>
    </row>
    <row r="79" spans="1:21" x14ac:dyDescent="0.2">
      <c r="A79" s="145"/>
      <c r="B79" s="15"/>
      <c r="C79" s="16" t="s">
        <v>119</v>
      </c>
      <c r="D79" s="16"/>
      <c r="E79" s="16"/>
      <c r="F79" s="17">
        <v>1</v>
      </c>
      <c r="G79" s="16">
        <f t="shared" si="13"/>
        <v>25</v>
      </c>
      <c r="H79" s="18"/>
      <c r="R79" s="6">
        <f t="shared" si="11"/>
        <v>1</v>
      </c>
      <c r="S79" s="6">
        <f t="shared" si="5"/>
        <v>0</v>
      </c>
      <c r="T79" s="6">
        <f t="shared" si="6"/>
        <v>0</v>
      </c>
      <c r="U79" s="6">
        <f t="shared" si="12"/>
        <v>0</v>
      </c>
    </row>
    <row r="80" spans="1:21" x14ac:dyDescent="0.2">
      <c r="A80" s="145"/>
      <c r="B80" s="9"/>
      <c r="C80" s="10"/>
      <c r="D80" s="10"/>
      <c r="E80" s="10" t="s">
        <v>275</v>
      </c>
      <c r="F80" s="11">
        <v>1</v>
      </c>
      <c r="G80" s="10">
        <f t="shared" si="13"/>
        <v>15</v>
      </c>
      <c r="H80" s="12"/>
      <c r="R80" s="6">
        <f t="shared" si="11"/>
        <v>0</v>
      </c>
      <c r="S80" s="6">
        <f t="shared" si="5"/>
        <v>0</v>
      </c>
      <c r="T80" s="6">
        <f t="shared" si="6"/>
        <v>1</v>
      </c>
      <c r="U80" s="6">
        <f t="shared" si="12"/>
        <v>0</v>
      </c>
    </row>
    <row r="81" spans="1:21" x14ac:dyDescent="0.2">
      <c r="A81" s="145"/>
      <c r="B81" s="15"/>
      <c r="C81" s="16"/>
      <c r="D81" s="16"/>
      <c r="E81" s="16" t="s">
        <v>276</v>
      </c>
      <c r="F81" s="17">
        <v>1</v>
      </c>
      <c r="G81" s="16">
        <f t="shared" si="13"/>
        <v>15</v>
      </c>
      <c r="H81" s="18"/>
      <c r="R81" s="6">
        <f t="shared" si="11"/>
        <v>0</v>
      </c>
      <c r="S81" s="6">
        <f t="shared" si="5"/>
        <v>0</v>
      </c>
      <c r="T81" s="6">
        <f t="shared" si="6"/>
        <v>1</v>
      </c>
      <c r="U81" s="6">
        <f t="shared" si="12"/>
        <v>0</v>
      </c>
    </row>
    <row r="82" spans="1:21" x14ac:dyDescent="0.2">
      <c r="A82" s="145"/>
      <c r="B82" s="9"/>
      <c r="C82" s="10" t="s">
        <v>77</v>
      </c>
      <c r="D82" s="10"/>
      <c r="E82" s="10"/>
      <c r="F82" s="11">
        <v>3</v>
      </c>
      <c r="G82" s="10">
        <f t="shared" si="13"/>
        <v>75</v>
      </c>
      <c r="H82" s="12"/>
      <c r="R82" s="6">
        <f t="shared" si="11"/>
        <v>3</v>
      </c>
      <c r="S82" s="6">
        <f t="shared" ref="S82:S145" si="14">IF(NOT(ISBLANK(D82)),1,0)*$F82</f>
        <v>0</v>
      </c>
      <c r="T82" s="6">
        <f t="shared" ref="T82:T145" si="15">IF(NOT(ISBLANK(E82)),1,0)*$F82</f>
        <v>0</v>
      </c>
      <c r="U82" s="6">
        <f t="shared" si="12"/>
        <v>0</v>
      </c>
    </row>
    <row r="83" spans="1:21" ht="13.5" thickBot="1" x14ac:dyDescent="0.25">
      <c r="A83" s="145"/>
      <c r="B83" s="20"/>
      <c r="C83" s="21"/>
      <c r="D83" s="21"/>
      <c r="E83" s="21"/>
      <c r="F83" s="22"/>
      <c r="G83" s="21"/>
      <c r="H83" s="23">
        <f>SUM(G71:G82)</f>
        <v>305</v>
      </c>
      <c r="R83" s="6">
        <f t="shared" si="11"/>
        <v>0</v>
      </c>
      <c r="S83" s="6">
        <f t="shared" si="14"/>
        <v>0</v>
      </c>
      <c r="T83" s="6">
        <f t="shared" si="15"/>
        <v>0</v>
      </c>
      <c r="U83" s="6">
        <f t="shared" si="12"/>
        <v>0</v>
      </c>
    </row>
    <row r="84" spans="1:21" ht="13.5" thickBot="1" x14ac:dyDescent="0.25">
      <c r="A84" s="145"/>
      <c r="B84" s="134" t="s">
        <v>78</v>
      </c>
      <c r="C84" s="135"/>
      <c r="D84" s="135"/>
      <c r="E84" s="135"/>
      <c r="F84" s="135"/>
      <c r="G84" s="135"/>
      <c r="H84" s="136"/>
      <c r="R84" s="6">
        <f t="shared" si="11"/>
        <v>0</v>
      </c>
      <c r="S84" s="6">
        <f t="shared" si="14"/>
        <v>0</v>
      </c>
      <c r="T84" s="6">
        <f t="shared" si="15"/>
        <v>0</v>
      </c>
      <c r="U84" s="6">
        <f t="shared" si="12"/>
        <v>0</v>
      </c>
    </row>
    <row r="85" spans="1:21" x14ac:dyDescent="0.2">
      <c r="A85" s="145"/>
      <c r="B85" s="9"/>
      <c r="C85" s="10" t="s">
        <v>109</v>
      </c>
      <c r="D85" s="10"/>
      <c r="E85" s="10"/>
      <c r="F85" s="11">
        <v>1</v>
      </c>
      <c r="G85" s="10">
        <f t="shared" ref="G85:G95" si="16">F85*$K$3*IF(NOT(ISBLANK(C85)), $K$4, IF(NOT(ISBLANK(D85)),$K$5, IF(ISBLANK(E85),0,$K$6)))</f>
        <v>25</v>
      </c>
      <c r="H85" s="12"/>
      <c r="R85" s="6">
        <f t="shared" si="11"/>
        <v>1</v>
      </c>
      <c r="S85" s="6">
        <f t="shared" si="14"/>
        <v>0</v>
      </c>
      <c r="T85" s="6">
        <f t="shared" si="15"/>
        <v>0</v>
      </c>
      <c r="U85" s="6">
        <f t="shared" si="12"/>
        <v>0</v>
      </c>
    </row>
    <row r="86" spans="1:21" x14ac:dyDescent="0.2">
      <c r="A86" s="145"/>
      <c r="B86" s="15"/>
      <c r="C86" s="16" t="s">
        <v>76</v>
      </c>
      <c r="D86" s="16"/>
      <c r="E86" s="16"/>
      <c r="F86" s="17">
        <v>1</v>
      </c>
      <c r="G86" s="16">
        <f t="shared" si="16"/>
        <v>25</v>
      </c>
      <c r="H86" s="18"/>
      <c r="R86" s="6">
        <f t="shared" si="11"/>
        <v>1</v>
      </c>
      <c r="S86" s="6">
        <f t="shared" si="14"/>
        <v>0</v>
      </c>
      <c r="T86" s="6">
        <f t="shared" si="15"/>
        <v>0</v>
      </c>
      <c r="U86" s="6">
        <f t="shared" si="12"/>
        <v>0</v>
      </c>
    </row>
    <row r="87" spans="1:21" x14ac:dyDescent="0.2">
      <c r="A87" s="145"/>
      <c r="B87" s="9"/>
      <c r="C87" s="10" t="s">
        <v>75</v>
      </c>
      <c r="D87" s="10"/>
      <c r="E87" s="10"/>
      <c r="F87" s="11">
        <v>1</v>
      </c>
      <c r="G87" s="10">
        <f t="shared" si="16"/>
        <v>25</v>
      </c>
      <c r="H87" s="12"/>
      <c r="R87" s="6">
        <f t="shared" si="11"/>
        <v>1</v>
      </c>
      <c r="S87" s="6">
        <f t="shared" si="14"/>
        <v>0</v>
      </c>
      <c r="T87" s="6">
        <f t="shared" si="15"/>
        <v>0</v>
      </c>
      <c r="U87" s="6">
        <f t="shared" si="12"/>
        <v>0</v>
      </c>
    </row>
    <row r="88" spans="1:21" x14ac:dyDescent="0.2">
      <c r="A88" s="145"/>
      <c r="B88" s="15"/>
      <c r="C88" s="16" t="s">
        <v>71</v>
      </c>
      <c r="D88" s="16"/>
      <c r="E88" s="16"/>
      <c r="F88" s="17">
        <v>1</v>
      </c>
      <c r="G88" s="16">
        <f t="shared" si="16"/>
        <v>25</v>
      </c>
      <c r="H88" s="18"/>
      <c r="R88" s="6">
        <f t="shared" si="11"/>
        <v>1</v>
      </c>
      <c r="S88" s="6">
        <f t="shared" si="14"/>
        <v>0</v>
      </c>
      <c r="T88" s="6">
        <f t="shared" si="15"/>
        <v>0</v>
      </c>
      <c r="U88" s="6">
        <f t="shared" si="12"/>
        <v>0</v>
      </c>
    </row>
    <row r="89" spans="1:21" x14ac:dyDescent="0.2">
      <c r="A89" s="145"/>
      <c r="B89" s="9"/>
      <c r="C89" s="10" t="s">
        <v>72</v>
      </c>
      <c r="D89" s="10"/>
      <c r="E89" s="10"/>
      <c r="F89" s="11">
        <v>1</v>
      </c>
      <c r="G89" s="10">
        <f t="shared" si="16"/>
        <v>25</v>
      </c>
      <c r="H89" s="12"/>
      <c r="R89" s="6">
        <f t="shared" si="11"/>
        <v>1</v>
      </c>
      <c r="S89" s="6">
        <f t="shared" si="14"/>
        <v>0</v>
      </c>
      <c r="T89" s="6">
        <f t="shared" si="15"/>
        <v>0</v>
      </c>
      <c r="U89" s="6">
        <f t="shared" si="12"/>
        <v>0</v>
      </c>
    </row>
    <row r="90" spans="1:21" x14ac:dyDescent="0.2">
      <c r="A90" s="145"/>
      <c r="B90" s="15"/>
      <c r="C90" s="16" t="s">
        <v>73</v>
      </c>
      <c r="D90" s="16"/>
      <c r="E90" s="16"/>
      <c r="F90" s="17">
        <v>1</v>
      </c>
      <c r="G90" s="16">
        <f t="shared" si="16"/>
        <v>25</v>
      </c>
      <c r="H90" s="18"/>
      <c r="R90" s="6">
        <f t="shared" si="11"/>
        <v>1</v>
      </c>
      <c r="S90" s="6">
        <f t="shared" si="14"/>
        <v>0</v>
      </c>
      <c r="T90" s="6">
        <f t="shared" si="15"/>
        <v>0</v>
      </c>
      <c r="U90" s="6">
        <f t="shared" si="12"/>
        <v>0</v>
      </c>
    </row>
    <row r="91" spans="1:21" x14ac:dyDescent="0.2">
      <c r="A91" s="145"/>
      <c r="B91" s="9"/>
      <c r="C91" s="10" t="s">
        <v>74</v>
      </c>
      <c r="D91" s="10"/>
      <c r="E91" s="10"/>
      <c r="F91" s="11">
        <v>1</v>
      </c>
      <c r="G91" s="10">
        <f t="shared" si="16"/>
        <v>25</v>
      </c>
      <c r="H91" s="12"/>
      <c r="R91" s="6">
        <f t="shared" si="11"/>
        <v>1</v>
      </c>
      <c r="S91" s="6">
        <f t="shared" si="14"/>
        <v>0</v>
      </c>
      <c r="T91" s="6">
        <f t="shared" si="15"/>
        <v>0</v>
      </c>
      <c r="U91" s="6">
        <f t="shared" si="12"/>
        <v>0</v>
      </c>
    </row>
    <row r="92" spans="1:21" x14ac:dyDescent="0.2">
      <c r="A92" s="145"/>
      <c r="B92" s="15"/>
      <c r="C92" s="16" t="s">
        <v>119</v>
      </c>
      <c r="D92" s="16"/>
      <c r="E92" s="16"/>
      <c r="F92" s="17">
        <v>1</v>
      </c>
      <c r="G92" s="16">
        <f t="shared" si="16"/>
        <v>25</v>
      </c>
      <c r="H92" s="18"/>
      <c r="R92" s="6">
        <f t="shared" si="11"/>
        <v>1</v>
      </c>
      <c r="S92" s="6">
        <f t="shared" si="14"/>
        <v>0</v>
      </c>
      <c r="T92" s="6">
        <f t="shared" si="15"/>
        <v>0</v>
      </c>
      <c r="U92" s="6">
        <f t="shared" si="12"/>
        <v>0</v>
      </c>
    </row>
    <row r="93" spans="1:21" x14ac:dyDescent="0.2">
      <c r="A93" s="145"/>
      <c r="B93" s="9"/>
      <c r="C93" s="10"/>
      <c r="D93" s="10"/>
      <c r="E93" s="10" t="s">
        <v>275</v>
      </c>
      <c r="F93" s="11">
        <v>1</v>
      </c>
      <c r="G93" s="10">
        <f t="shared" si="16"/>
        <v>15</v>
      </c>
      <c r="H93" s="12"/>
      <c r="R93" s="6">
        <f t="shared" si="11"/>
        <v>0</v>
      </c>
      <c r="S93" s="6">
        <f t="shared" si="14"/>
        <v>0</v>
      </c>
      <c r="T93" s="6">
        <f t="shared" si="15"/>
        <v>1</v>
      </c>
      <c r="U93" s="6">
        <f t="shared" si="12"/>
        <v>0</v>
      </c>
    </row>
    <row r="94" spans="1:21" x14ac:dyDescent="0.2">
      <c r="A94" s="145"/>
      <c r="B94" s="15"/>
      <c r="C94" s="16"/>
      <c r="D94" s="16"/>
      <c r="E94" s="16" t="s">
        <v>276</v>
      </c>
      <c r="F94" s="17">
        <v>1</v>
      </c>
      <c r="G94" s="16">
        <f t="shared" si="16"/>
        <v>15</v>
      </c>
      <c r="H94" s="18"/>
      <c r="R94" s="6">
        <f t="shared" si="11"/>
        <v>0</v>
      </c>
      <c r="S94" s="6">
        <f t="shared" si="14"/>
        <v>0</v>
      </c>
      <c r="T94" s="6">
        <f t="shared" si="15"/>
        <v>1</v>
      </c>
      <c r="U94" s="6">
        <f t="shared" si="12"/>
        <v>0</v>
      </c>
    </row>
    <row r="95" spans="1:21" x14ac:dyDescent="0.2">
      <c r="A95" s="145"/>
      <c r="B95" s="9"/>
      <c r="C95" s="10" t="s">
        <v>77</v>
      </c>
      <c r="D95" s="10"/>
      <c r="E95" s="10"/>
      <c r="F95" s="11">
        <v>3</v>
      </c>
      <c r="G95" s="10">
        <f t="shared" si="16"/>
        <v>75</v>
      </c>
      <c r="H95" s="12"/>
      <c r="R95" s="6">
        <f t="shared" si="11"/>
        <v>3</v>
      </c>
      <c r="S95" s="6">
        <f t="shared" si="14"/>
        <v>0</v>
      </c>
      <c r="T95" s="6">
        <f t="shared" si="15"/>
        <v>0</v>
      </c>
      <c r="U95" s="6">
        <f t="shared" si="12"/>
        <v>0</v>
      </c>
    </row>
    <row r="96" spans="1:21" ht="13.5" thickBot="1" x14ac:dyDescent="0.25">
      <c r="A96" s="145"/>
      <c r="B96" s="32"/>
      <c r="C96" s="33"/>
      <c r="D96" s="33"/>
      <c r="E96" s="33"/>
      <c r="F96" s="34"/>
      <c r="G96" s="33"/>
      <c r="H96" s="35">
        <f>SUM(G84:G95)</f>
        <v>305</v>
      </c>
      <c r="R96" s="6">
        <f t="shared" si="11"/>
        <v>0</v>
      </c>
      <c r="S96" s="6">
        <f t="shared" si="14"/>
        <v>0</v>
      </c>
      <c r="T96" s="6">
        <f t="shared" si="15"/>
        <v>0</v>
      </c>
      <c r="U96" s="6">
        <f t="shared" si="12"/>
        <v>0</v>
      </c>
    </row>
    <row r="97" spans="1:21" ht="15.75" customHeight="1" thickBot="1" x14ac:dyDescent="0.25">
      <c r="A97" s="146" t="s">
        <v>63</v>
      </c>
      <c r="B97" s="147"/>
      <c r="C97" s="147"/>
      <c r="D97" s="147"/>
      <c r="E97" s="147"/>
      <c r="F97" s="147"/>
      <c r="G97" s="147"/>
      <c r="H97" s="148"/>
      <c r="R97" s="6">
        <f t="shared" si="11"/>
        <v>0</v>
      </c>
      <c r="S97" s="6">
        <f t="shared" si="14"/>
        <v>0</v>
      </c>
      <c r="T97" s="6">
        <f t="shared" si="15"/>
        <v>0</v>
      </c>
      <c r="U97" s="6">
        <f t="shared" si="12"/>
        <v>1</v>
      </c>
    </row>
    <row r="98" spans="1:21" ht="13.5" thickBot="1" x14ac:dyDescent="0.25">
      <c r="A98" s="132" t="s">
        <v>239</v>
      </c>
      <c r="B98" s="134" t="s">
        <v>123</v>
      </c>
      <c r="C98" s="135"/>
      <c r="D98" s="135"/>
      <c r="E98" s="135"/>
      <c r="F98" s="135"/>
      <c r="G98" s="135"/>
      <c r="H98" s="136"/>
      <c r="R98" s="6">
        <f t="shared" si="11"/>
        <v>0</v>
      </c>
      <c r="S98" s="6">
        <f t="shared" si="14"/>
        <v>0</v>
      </c>
      <c r="T98" s="6">
        <f t="shared" si="15"/>
        <v>0</v>
      </c>
      <c r="U98" s="6">
        <f t="shared" si="12"/>
        <v>1</v>
      </c>
    </row>
    <row r="99" spans="1:21" x14ac:dyDescent="0.2">
      <c r="A99" s="132"/>
      <c r="B99" s="58"/>
      <c r="C99" s="10" t="s">
        <v>124</v>
      </c>
      <c r="D99" s="10"/>
      <c r="E99" s="10"/>
      <c r="F99" s="11">
        <v>1</v>
      </c>
      <c r="G99" s="10">
        <f t="shared" ref="G99:G109" si="17">F99*$K$3*IF(NOT(ISBLANK(C99)), $K$4, IF(NOT(ISBLANK(D99)),$K$5, IF(ISBLANK(E99),0,$K$6)))</f>
        <v>25</v>
      </c>
      <c r="H99" s="12"/>
      <c r="R99" s="6">
        <f t="shared" si="11"/>
        <v>1</v>
      </c>
      <c r="S99" s="6">
        <f t="shared" si="14"/>
        <v>0</v>
      </c>
      <c r="T99" s="6">
        <f t="shared" si="15"/>
        <v>0</v>
      </c>
      <c r="U99" s="6">
        <f t="shared" si="12"/>
        <v>0</v>
      </c>
    </row>
    <row r="100" spans="1:21" x14ac:dyDescent="0.2">
      <c r="A100" s="132"/>
      <c r="B100" s="59"/>
      <c r="C100" s="16" t="s">
        <v>73</v>
      </c>
      <c r="D100" s="16"/>
      <c r="E100" s="16"/>
      <c r="F100" s="17">
        <v>1</v>
      </c>
      <c r="G100" s="16">
        <f t="shared" si="17"/>
        <v>25</v>
      </c>
      <c r="H100" s="18"/>
      <c r="R100" s="6">
        <f t="shared" si="11"/>
        <v>1</v>
      </c>
      <c r="S100" s="6">
        <f t="shared" si="14"/>
        <v>0</v>
      </c>
      <c r="T100" s="6">
        <f t="shared" si="15"/>
        <v>0</v>
      </c>
      <c r="U100" s="6">
        <f t="shared" si="12"/>
        <v>0</v>
      </c>
    </row>
    <row r="101" spans="1:21" x14ac:dyDescent="0.2">
      <c r="A101" s="132"/>
      <c r="B101" s="58"/>
      <c r="C101" s="10" t="s">
        <v>72</v>
      </c>
      <c r="D101" s="10"/>
      <c r="E101" s="10"/>
      <c r="F101" s="11">
        <v>1</v>
      </c>
      <c r="G101" s="10">
        <f t="shared" si="17"/>
        <v>25</v>
      </c>
      <c r="H101" s="12"/>
      <c r="R101" s="6">
        <f t="shared" si="11"/>
        <v>1</v>
      </c>
      <c r="S101" s="6">
        <f t="shared" si="14"/>
        <v>0</v>
      </c>
      <c r="T101" s="6">
        <f t="shared" si="15"/>
        <v>0</v>
      </c>
      <c r="U101" s="6">
        <f t="shared" si="12"/>
        <v>0</v>
      </c>
    </row>
    <row r="102" spans="1:21" x14ac:dyDescent="0.2">
      <c r="A102" s="132"/>
      <c r="B102" s="59"/>
      <c r="C102" s="16" t="s">
        <v>119</v>
      </c>
      <c r="D102" s="16"/>
      <c r="E102" s="16"/>
      <c r="F102" s="17">
        <v>1</v>
      </c>
      <c r="G102" s="16">
        <f t="shared" si="17"/>
        <v>25</v>
      </c>
      <c r="H102" s="18"/>
      <c r="R102" s="6">
        <f t="shared" si="11"/>
        <v>1</v>
      </c>
      <c r="S102" s="6">
        <f t="shared" si="14"/>
        <v>0</v>
      </c>
      <c r="T102" s="6">
        <f t="shared" si="15"/>
        <v>0</v>
      </c>
      <c r="U102" s="6">
        <f t="shared" si="12"/>
        <v>0</v>
      </c>
    </row>
    <row r="103" spans="1:21" x14ac:dyDescent="0.2">
      <c r="A103" s="132"/>
      <c r="B103" s="58"/>
      <c r="C103" s="10" t="s">
        <v>145</v>
      </c>
      <c r="D103" s="10"/>
      <c r="E103" s="10"/>
      <c r="F103" s="11">
        <v>1</v>
      </c>
      <c r="G103" s="10">
        <f t="shared" si="17"/>
        <v>25</v>
      </c>
      <c r="H103" s="12"/>
      <c r="R103" s="6">
        <f t="shared" si="11"/>
        <v>1</v>
      </c>
      <c r="S103" s="6">
        <f t="shared" si="14"/>
        <v>0</v>
      </c>
      <c r="T103" s="6">
        <f t="shared" si="15"/>
        <v>0</v>
      </c>
      <c r="U103" s="6">
        <f t="shared" si="12"/>
        <v>0</v>
      </c>
    </row>
    <row r="104" spans="1:21" x14ac:dyDescent="0.2">
      <c r="A104" s="132"/>
      <c r="B104" s="59"/>
      <c r="C104" s="16" t="s">
        <v>125</v>
      </c>
      <c r="D104" s="16"/>
      <c r="E104" s="16"/>
      <c r="F104" s="17">
        <v>1</v>
      </c>
      <c r="G104" s="16">
        <f t="shared" si="17"/>
        <v>25</v>
      </c>
      <c r="H104" s="18"/>
      <c r="R104" s="6">
        <f t="shared" si="11"/>
        <v>1</v>
      </c>
      <c r="S104" s="6">
        <f t="shared" si="14"/>
        <v>0</v>
      </c>
      <c r="T104" s="6">
        <f t="shared" si="15"/>
        <v>0</v>
      </c>
      <c r="U104" s="6">
        <f t="shared" si="12"/>
        <v>0</v>
      </c>
    </row>
    <row r="105" spans="1:21" x14ac:dyDescent="0.2">
      <c r="A105" s="132"/>
      <c r="B105" s="58"/>
      <c r="C105" s="10" t="s">
        <v>126</v>
      </c>
      <c r="D105" s="10"/>
      <c r="E105" s="10"/>
      <c r="F105" s="11">
        <v>1</v>
      </c>
      <c r="G105" s="10">
        <f t="shared" si="17"/>
        <v>25</v>
      </c>
      <c r="H105" s="12"/>
      <c r="R105" s="6">
        <f t="shared" si="11"/>
        <v>1</v>
      </c>
      <c r="S105" s="6">
        <f t="shared" si="14"/>
        <v>0</v>
      </c>
      <c r="T105" s="6">
        <f t="shared" si="15"/>
        <v>0</v>
      </c>
      <c r="U105" s="6">
        <f t="shared" si="12"/>
        <v>0</v>
      </c>
    </row>
    <row r="106" spans="1:21" x14ac:dyDescent="0.2">
      <c r="A106" s="132"/>
      <c r="B106" s="59"/>
      <c r="C106" s="16" t="s">
        <v>146</v>
      </c>
      <c r="D106" s="16"/>
      <c r="E106" s="16"/>
      <c r="F106" s="17">
        <v>2</v>
      </c>
      <c r="G106" s="16">
        <f t="shared" si="17"/>
        <v>50</v>
      </c>
      <c r="H106" s="18"/>
      <c r="R106" s="6">
        <f t="shared" si="11"/>
        <v>2</v>
      </c>
      <c r="S106" s="6">
        <f t="shared" si="14"/>
        <v>0</v>
      </c>
      <c r="T106" s="6">
        <f t="shared" si="15"/>
        <v>0</v>
      </c>
      <c r="U106" s="6">
        <f t="shared" si="12"/>
        <v>0</v>
      </c>
    </row>
    <row r="107" spans="1:21" x14ac:dyDescent="0.2">
      <c r="A107" s="132"/>
      <c r="B107" s="9"/>
      <c r="C107" s="10"/>
      <c r="D107" s="10"/>
      <c r="E107" s="10" t="s">
        <v>275</v>
      </c>
      <c r="F107" s="11">
        <v>1</v>
      </c>
      <c r="G107" s="10">
        <f t="shared" si="17"/>
        <v>15</v>
      </c>
      <c r="H107" s="12"/>
      <c r="R107" s="6">
        <f t="shared" si="11"/>
        <v>0</v>
      </c>
      <c r="S107" s="6">
        <f t="shared" si="14"/>
        <v>0</v>
      </c>
      <c r="T107" s="6">
        <f t="shared" si="15"/>
        <v>1</v>
      </c>
      <c r="U107" s="6">
        <f t="shared" si="12"/>
        <v>0</v>
      </c>
    </row>
    <row r="108" spans="1:21" x14ac:dyDescent="0.2">
      <c r="A108" s="132"/>
      <c r="B108" s="15"/>
      <c r="C108" s="16"/>
      <c r="D108" s="16"/>
      <c r="E108" s="16" t="s">
        <v>276</v>
      </c>
      <c r="F108" s="17">
        <v>1</v>
      </c>
      <c r="G108" s="16">
        <f t="shared" si="17"/>
        <v>15</v>
      </c>
      <c r="H108" s="18"/>
      <c r="R108" s="6">
        <f t="shared" si="11"/>
        <v>0</v>
      </c>
      <c r="S108" s="6">
        <f t="shared" si="14"/>
        <v>0</v>
      </c>
      <c r="T108" s="6">
        <f t="shared" si="15"/>
        <v>1</v>
      </c>
      <c r="U108" s="6">
        <f t="shared" si="12"/>
        <v>0</v>
      </c>
    </row>
    <row r="109" spans="1:21" x14ac:dyDescent="0.2">
      <c r="A109" s="132"/>
      <c r="B109" s="58"/>
      <c r="C109" s="10" t="s">
        <v>77</v>
      </c>
      <c r="D109" s="10"/>
      <c r="E109" s="10"/>
      <c r="F109" s="11">
        <v>3</v>
      </c>
      <c r="G109" s="10">
        <f t="shared" si="17"/>
        <v>75</v>
      </c>
      <c r="H109" s="12"/>
      <c r="R109" s="6">
        <f t="shared" si="11"/>
        <v>3</v>
      </c>
      <c r="S109" s="6">
        <f t="shared" si="14"/>
        <v>0</v>
      </c>
      <c r="T109" s="6">
        <f t="shared" si="15"/>
        <v>0</v>
      </c>
      <c r="U109" s="6">
        <f t="shared" si="12"/>
        <v>0</v>
      </c>
    </row>
    <row r="110" spans="1:21" s="57" customFormat="1" ht="13.5" thickBot="1" x14ac:dyDescent="0.25">
      <c r="A110" s="132"/>
      <c r="B110" s="60"/>
      <c r="C110" s="25"/>
      <c r="D110" s="25"/>
      <c r="E110" s="25"/>
      <c r="F110" s="26"/>
      <c r="G110" s="25"/>
      <c r="H110" s="27">
        <f>SUM(G98:G109)</f>
        <v>330</v>
      </c>
      <c r="R110" s="6">
        <f t="shared" si="11"/>
        <v>0</v>
      </c>
      <c r="S110" s="6">
        <f t="shared" si="14"/>
        <v>0</v>
      </c>
      <c r="T110" s="6">
        <f t="shared" si="15"/>
        <v>0</v>
      </c>
      <c r="U110" s="6">
        <f t="shared" si="12"/>
        <v>0</v>
      </c>
    </row>
    <row r="111" spans="1:21" s="57" customFormat="1" ht="13.5" thickBot="1" x14ac:dyDescent="0.25">
      <c r="A111" s="132"/>
      <c r="B111" s="134" t="s">
        <v>128</v>
      </c>
      <c r="C111" s="135"/>
      <c r="D111" s="135"/>
      <c r="E111" s="135"/>
      <c r="F111" s="135"/>
      <c r="G111" s="135"/>
      <c r="H111" s="136"/>
      <c r="R111" s="6">
        <f t="shared" si="11"/>
        <v>0</v>
      </c>
      <c r="S111" s="6">
        <f t="shared" si="14"/>
        <v>0</v>
      </c>
      <c r="T111" s="6">
        <f t="shared" si="15"/>
        <v>0</v>
      </c>
      <c r="U111" s="6">
        <f t="shared" si="12"/>
        <v>0</v>
      </c>
    </row>
    <row r="112" spans="1:21" x14ac:dyDescent="0.2">
      <c r="A112" s="132"/>
      <c r="B112" s="58"/>
      <c r="C112" s="10" t="s">
        <v>129</v>
      </c>
      <c r="D112" s="10"/>
      <c r="E112" s="10"/>
      <c r="F112" s="11">
        <v>1</v>
      </c>
      <c r="G112" s="10">
        <f t="shared" ref="G112:G120" si="18">F112*$K$3*IF(NOT(ISBLANK(C112)), $K$4, IF(NOT(ISBLANK(D112)),$K$5, IF(ISBLANK(E112),0,$K$6)))</f>
        <v>25</v>
      </c>
      <c r="H112" s="12"/>
      <c r="R112" s="6">
        <f t="shared" si="11"/>
        <v>1</v>
      </c>
      <c r="S112" s="6">
        <f t="shared" si="14"/>
        <v>0</v>
      </c>
      <c r="T112" s="6">
        <f t="shared" si="15"/>
        <v>0</v>
      </c>
      <c r="U112" s="6">
        <f t="shared" si="12"/>
        <v>0</v>
      </c>
    </row>
    <row r="113" spans="1:21" x14ac:dyDescent="0.2">
      <c r="A113" s="132"/>
      <c r="B113" s="59"/>
      <c r="C113" s="16" t="s">
        <v>134</v>
      </c>
      <c r="D113" s="16"/>
      <c r="E113" s="16"/>
      <c r="F113" s="17">
        <v>1</v>
      </c>
      <c r="G113" s="16">
        <f t="shared" si="18"/>
        <v>25</v>
      </c>
      <c r="H113" s="18"/>
      <c r="R113" s="6">
        <f t="shared" si="11"/>
        <v>1</v>
      </c>
      <c r="S113" s="6">
        <f t="shared" si="14"/>
        <v>0</v>
      </c>
      <c r="T113" s="6">
        <f t="shared" si="15"/>
        <v>0</v>
      </c>
      <c r="U113" s="6">
        <f t="shared" si="12"/>
        <v>0</v>
      </c>
    </row>
    <row r="114" spans="1:21" x14ac:dyDescent="0.2">
      <c r="A114" s="132"/>
      <c r="B114" s="58"/>
      <c r="C114" s="10" t="s">
        <v>133</v>
      </c>
      <c r="D114" s="10"/>
      <c r="E114" s="10"/>
      <c r="F114" s="11">
        <v>1</v>
      </c>
      <c r="G114" s="10">
        <f t="shared" si="18"/>
        <v>25</v>
      </c>
      <c r="H114" s="12"/>
      <c r="R114" s="6">
        <f t="shared" si="11"/>
        <v>1</v>
      </c>
      <c r="S114" s="6">
        <f t="shared" si="14"/>
        <v>0</v>
      </c>
      <c r="T114" s="6">
        <f t="shared" si="15"/>
        <v>0</v>
      </c>
      <c r="U114" s="6">
        <f t="shared" si="12"/>
        <v>0</v>
      </c>
    </row>
    <row r="115" spans="1:21" x14ac:dyDescent="0.2">
      <c r="A115" s="132"/>
      <c r="B115" s="59"/>
      <c r="C115" s="16" t="s">
        <v>135</v>
      </c>
      <c r="D115" s="16"/>
      <c r="E115" s="16"/>
      <c r="F115" s="17">
        <v>1</v>
      </c>
      <c r="G115" s="16">
        <f t="shared" si="18"/>
        <v>25</v>
      </c>
      <c r="H115" s="18"/>
      <c r="R115" s="6">
        <f t="shared" si="11"/>
        <v>1</v>
      </c>
      <c r="S115" s="6">
        <f t="shared" si="14"/>
        <v>0</v>
      </c>
      <c r="T115" s="6">
        <f t="shared" si="15"/>
        <v>0</v>
      </c>
      <c r="U115" s="6">
        <f t="shared" si="12"/>
        <v>0</v>
      </c>
    </row>
    <row r="116" spans="1:21" x14ac:dyDescent="0.2">
      <c r="A116" s="132"/>
      <c r="B116" s="58"/>
      <c r="C116" s="10" t="s">
        <v>130</v>
      </c>
      <c r="D116" s="10"/>
      <c r="E116" s="10"/>
      <c r="F116" s="11">
        <v>1</v>
      </c>
      <c r="G116" s="10">
        <f t="shared" si="18"/>
        <v>25</v>
      </c>
      <c r="H116" s="12"/>
      <c r="R116" s="6">
        <f t="shared" si="11"/>
        <v>1</v>
      </c>
      <c r="S116" s="6">
        <f t="shared" si="14"/>
        <v>0</v>
      </c>
      <c r="T116" s="6">
        <f t="shared" si="15"/>
        <v>0</v>
      </c>
      <c r="U116" s="6">
        <f t="shared" si="12"/>
        <v>0</v>
      </c>
    </row>
    <row r="117" spans="1:21" x14ac:dyDescent="0.2">
      <c r="A117" s="132"/>
      <c r="B117" s="59"/>
      <c r="C117" s="16" t="s">
        <v>132</v>
      </c>
      <c r="D117" s="16"/>
      <c r="E117" s="16"/>
      <c r="F117" s="17">
        <v>1</v>
      </c>
      <c r="G117" s="16">
        <f t="shared" si="18"/>
        <v>25</v>
      </c>
      <c r="H117" s="18"/>
      <c r="R117" s="6">
        <f t="shared" si="11"/>
        <v>1</v>
      </c>
      <c r="S117" s="6">
        <f t="shared" si="14"/>
        <v>0</v>
      </c>
      <c r="T117" s="6">
        <f t="shared" si="15"/>
        <v>0</v>
      </c>
      <c r="U117" s="6">
        <f t="shared" si="12"/>
        <v>0</v>
      </c>
    </row>
    <row r="118" spans="1:21" x14ac:dyDescent="0.2">
      <c r="A118" s="132"/>
      <c r="B118" s="58"/>
      <c r="C118" s="10" t="s">
        <v>133</v>
      </c>
      <c r="D118" s="10"/>
      <c r="E118" s="10"/>
      <c r="F118" s="11">
        <v>1</v>
      </c>
      <c r="G118" s="10">
        <f t="shared" si="18"/>
        <v>25</v>
      </c>
      <c r="H118" s="12"/>
      <c r="R118" s="6">
        <f t="shared" si="11"/>
        <v>1</v>
      </c>
      <c r="S118" s="6">
        <f t="shared" si="14"/>
        <v>0</v>
      </c>
      <c r="T118" s="6">
        <f t="shared" si="15"/>
        <v>0</v>
      </c>
      <c r="U118" s="6">
        <f t="shared" si="12"/>
        <v>0</v>
      </c>
    </row>
    <row r="119" spans="1:21" x14ac:dyDescent="0.2">
      <c r="A119" s="132"/>
      <c r="B119" s="59"/>
      <c r="C119" s="16" t="s">
        <v>136</v>
      </c>
      <c r="D119" s="16"/>
      <c r="E119" s="16"/>
      <c r="F119" s="17">
        <v>1</v>
      </c>
      <c r="G119" s="16">
        <f t="shared" si="18"/>
        <v>25</v>
      </c>
      <c r="H119" s="18"/>
      <c r="R119" s="6">
        <f t="shared" si="11"/>
        <v>1</v>
      </c>
      <c r="S119" s="6">
        <f t="shared" si="14"/>
        <v>0</v>
      </c>
      <c r="T119" s="6">
        <f t="shared" si="15"/>
        <v>0</v>
      </c>
      <c r="U119" s="6">
        <f t="shared" si="12"/>
        <v>0</v>
      </c>
    </row>
    <row r="120" spans="1:21" x14ac:dyDescent="0.2">
      <c r="A120" s="132"/>
      <c r="B120" s="58"/>
      <c r="C120" s="10" t="s">
        <v>131</v>
      </c>
      <c r="D120" s="10"/>
      <c r="E120" s="10"/>
      <c r="F120" s="11">
        <v>1</v>
      </c>
      <c r="G120" s="10">
        <f t="shared" si="18"/>
        <v>25</v>
      </c>
      <c r="H120" s="12"/>
      <c r="R120" s="6">
        <f t="shared" si="11"/>
        <v>1</v>
      </c>
      <c r="S120" s="6">
        <f t="shared" si="14"/>
        <v>0</v>
      </c>
      <c r="T120" s="6">
        <f t="shared" si="15"/>
        <v>0</v>
      </c>
      <c r="U120" s="6">
        <f t="shared" si="12"/>
        <v>0</v>
      </c>
    </row>
    <row r="121" spans="1:21" ht="13.5" thickBot="1" x14ac:dyDescent="0.25">
      <c r="A121" s="132"/>
      <c r="B121" s="60"/>
      <c r="C121" s="25"/>
      <c r="D121" s="25"/>
      <c r="E121" s="25"/>
      <c r="F121" s="26"/>
      <c r="G121" s="25"/>
      <c r="H121" s="27">
        <f>SUM(G111:G120)</f>
        <v>225</v>
      </c>
      <c r="R121" s="6">
        <f t="shared" si="11"/>
        <v>0</v>
      </c>
      <c r="S121" s="6">
        <f t="shared" si="14"/>
        <v>0</v>
      </c>
      <c r="T121" s="6">
        <f t="shared" si="15"/>
        <v>0</v>
      </c>
      <c r="U121" s="6">
        <f t="shared" si="12"/>
        <v>0</v>
      </c>
    </row>
    <row r="122" spans="1:21" s="57" customFormat="1" ht="13.5" thickBot="1" x14ac:dyDescent="0.25">
      <c r="A122" s="132"/>
      <c r="B122" s="134" t="s">
        <v>137</v>
      </c>
      <c r="C122" s="135"/>
      <c r="D122" s="135"/>
      <c r="E122" s="135"/>
      <c r="F122" s="135"/>
      <c r="G122" s="135"/>
      <c r="H122" s="136"/>
      <c r="R122" s="6">
        <f t="shared" si="11"/>
        <v>0</v>
      </c>
      <c r="S122" s="6">
        <f t="shared" si="14"/>
        <v>0</v>
      </c>
      <c r="T122" s="6">
        <f t="shared" si="15"/>
        <v>0</v>
      </c>
      <c r="U122" s="6">
        <f t="shared" si="12"/>
        <v>0</v>
      </c>
    </row>
    <row r="123" spans="1:21" x14ac:dyDescent="0.2">
      <c r="A123" s="132"/>
      <c r="B123" s="58"/>
      <c r="C123" s="10" t="s">
        <v>138</v>
      </c>
      <c r="D123" s="10"/>
      <c r="E123" s="10"/>
      <c r="F123" s="11">
        <v>1</v>
      </c>
      <c r="G123" s="10">
        <f t="shared" ref="G123:G130" si="19">F123*$K$3*IF(NOT(ISBLANK(C123)), $K$4, IF(NOT(ISBLANK(D123)),$K$5, IF(ISBLANK(E123),0,$K$6)))</f>
        <v>25</v>
      </c>
      <c r="H123" s="12"/>
      <c r="R123" s="6">
        <f t="shared" si="11"/>
        <v>1</v>
      </c>
      <c r="S123" s="6">
        <f t="shared" si="14"/>
        <v>0</v>
      </c>
      <c r="T123" s="6">
        <f t="shared" si="15"/>
        <v>0</v>
      </c>
      <c r="U123" s="6">
        <f t="shared" si="12"/>
        <v>0</v>
      </c>
    </row>
    <row r="124" spans="1:21" x14ac:dyDescent="0.2">
      <c r="A124" s="132"/>
      <c r="B124" s="59"/>
      <c r="C124" s="16" t="s">
        <v>72</v>
      </c>
      <c r="D124" s="16"/>
      <c r="E124" s="16"/>
      <c r="F124" s="17">
        <v>1</v>
      </c>
      <c r="G124" s="16">
        <f t="shared" si="19"/>
        <v>25</v>
      </c>
      <c r="H124" s="18"/>
      <c r="R124" s="6">
        <f t="shared" si="11"/>
        <v>1</v>
      </c>
      <c r="S124" s="6">
        <f t="shared" si="14"/>
        <v>0</v>
      </c>
      <c r="T124" s="6">
        <f t="shared" si="15"/>
        <v>0</v>
      </c>
      <c r="U124" s="6">
        <f t="shared" si="12"/>
        <v>0</v>
      </c>
    </row>
    <row r="125" spans="1:21" x14ac:dyDescent="0.2">
      <c r="A125" s="132"/>
      <c r="B125" s="58"/>
      <c r="C125" s="10" t="s">
        <v>133</v>
      </c>
      <c r="D125" s="10"/>
      <c r="E125" s="10"/>
      <c r="F125" s="11">
        <v>1</v>
      </c>
      <c r="G125" s="10">
        <f t="shared" si="19"/>
        <v>25</v>
      </c>
      <c r="H125" s="12"/>
      <c r="R125" s="6">
        <f t="shared" si="11"/>
        <v>1</v>
      </c>
      <c r="S125" s="6">
        <f t="shared" si="14"/>
        <v>0</v>
      </c>
      <c r="T125" s="6">
        <f t="shared" si="15"/>
        <v>0</v>
      </c>
      <c r="U125" s="6">
        <f t="shared" si="12"/>
        <v>0</v>
      </c>
    </row>
    <row r="126" spans="1:21" x14ac:dyDescent="0.2">
      <c r="A126" s="132"/>
      <c r="B126" s="59"/>
      <c r="C126" s="16" t="s">
        <v>127</v>
      </c>
      <c r="D126" s="16"/>
      <c r="E126" s="16"/>
      <c r="F126" s="17">
        <v>1</v>
      </c>
      <c r="G126" s="16">
        <f t="shared" si="19"/>
        <v>25</v>
      </c>
      <c r="H126" s="18"/>
      <c r="R126" s="6">
        <f t="shared" si="11"/>
        <v>1</v>
      </c>
      <c r="S126" s="6">
        <f t="shared" si="14"/>
        <v>0</v>
      </c>
      <c r="T126" s="6">
        <f t="shared" si="15"/>
        <v>0</v>
      </c>
      <c r="U126" s="6">
        <f t="shared" si="12"/>
        <v>0</v>
      </c>
    </row>
    <row r="127" spans="1:21" x14ac:dyDescent="0.2">
      <c r="A127" s="132"/>
      <c r="B127" s="58"/>
      <c r="C127" s="10" t="s">
        <v>139</v>
      </c>
      <c r="D127" s="10"/>
      <c r="E127" s="10"/>
      <c r="F127" s="11">
        <v>1</v>
      </c>
      <c r="G127" s="10">
        <f t="shared" si="19"/>
        <v>25</v>
      </c>
      <c r="H127" s="12"/>
      <c r="R127" s="6">
        <f t="shared" si="11"/>
        <v>1</v>
      </c>
      <c r="S127" s="6">
        <f t="shared" si="14"/>
        <v>0</v>
      </c>
      <c r="T127" s="6">
        <f t="shared" si="15"/>
        <v>0</v>
      </c>
      <c r="U127" s="6">
        <f t="shared" si="12"/>
        <v>0</v>
      </c>
    </row>
    <row r="128" spans="1:21" x14ac:dyDescent="0.2">
      <c r="A128" s="132"/>
      <c r="B128" s="59"/>
      <c r="C128" s="16" t="s">
        <v>140</v>
      </c>
      <c r="D128" s="16"/>
      <c r="E128" s="16"/>
      <c r="F128" s="17">
        <v>1</v>
      </c>
      <c r="G128" s="16">
        <f t="shared" si="19"/>
        <v>25</v>
      </c>
      <c r="H128" s="18"/>
      <c r="R128" s="6">
        <f t="shared" si="11"/>
        <v>1</v>
      </c>
      <c r="S128" s="6">
        <f t="shared" si="14"/>
        <v>0</v>
      </c>
      <c r="T128" s="6">
        <f t="shared" si="15"/>
        <v>0</v>
      </c>
      <c r="U128" s="6">
        <f t="shared" si="12"/>
        <v>0</v>
      </c>
    </row>
    <row r="129" spans="1:21" x14ac:dyDescent="0.2">
      <c r="A129" s="132"/>
      <c r="B129" s="58"/>
      <c r="C129" s="10" t="s">
        <v>141</v>
      </c>
      <c r="D129" s="10"/>
      <c r="E129" s="10"/>
      <c r="F129" s="11">
        <v>1</v>
      </c>
      <c r="G129" s="10">
        <f t="shared" si="19"/>
        <v>25</v>
      </c>
      <c r="H129" s="12"/>
      <c r="R129" s="6">
        <f t="shared" si="11"/>
        <v>1</v>
      </c>
      <c r="S129" s="6">
        <f t="shared" si="14"/>
        <v>0</v>
      </c>
      <c r="T129" s="6">
        <f t="shared" si="15"/>
        <v>0</v>
      </c>
      <c r="U129" s="6">
        <f t="shared" si="12"/>
        <v>0</v>
      </c>
    </row>
    <row r="130" spans="1:21" x14ac:dyDescent="0.2">
      <c r="A130" s="132"/>
      <c r="B130" s="59"/>
      <c r="C130" s="16" t="s">
        <v>127</v>
      </c>
      <c r="D130" s="16"/>
      <c r="E130" s="16"/>
      <c r="F130" s="17">
        <v>1</v>
      </c>
      <c r="G130" s="16">
        <f t="shared" si="19"/>
        <v>25</v>
      </c>
      <c r="H130" s="18"/>
      <c r="R130" s="6">
        <f t="shared" si="11"/>
        <v>1</v>
      </c>
      <c r="S130" s="6">
        <f t="shared" si="14"/>
        <v>0</v>
      </c>
      <c r="T130" s="6">
        <f t="shared" si="15"/>
        <v>0</v>
      </c>
      <c r="U130" s="6">
        <f t="shared" si="12"/>
        <v>0</v>
      </c>
    </row>
    <row r="131" spans="1:21" ht="13.5" thickBot="1" x14ac:dyDescent="0.25">
      <c r="A131" s="133"/>
      <c r="B131" s="60"/>
      <c r="C131" s="25"/>
      <c r="D131" s="25"/>
      <c r="E131" s="25"/>
      <c r="F131" s="26"/>
      <c r="G131" s="25"/>
      <c r="H131" s="27">
        <f>SUM(G122:G130)</f>
        <v>200</v>
      </c>
      <c r="R131" s="6">
        <f t="shared" ref="R131:R194" si="20">IF(NOT(ISBLANK(C131)),1,0)*$F131</f>
        <v>0</v>
      </c>
      <c r="S131" s="6">
        <f t="shared" si="14"/>
        <v>0</v>
      </c>
      <c r="T131" s="6">
        <f t="shared" si="15"/>
        <v>0</v>
      </c>
      <c r="U131" s="6">
        <f t="shared" ref="U131:U194" si="21">IF(NOT(ISBLANK(A131)),1,0)</f>
        <v>0</v>
      </c>
    </row>
    <row r="132" spans="1:21" ht="13.5" thickBot="1" x14ac:dyDescent="0.25">
      <c r="A132" s="140" t="s">
        <v>155</v>
      </c>
      <c r="B132" s="141"/>
      <c r="C132" s="141"/>
      <c r="D132" s="141"/>
      <c r="E132" s="141"/>
      <c r="F132" s="141"/>
      <c r="G132" s="141"/>
      <c r="H132" s="142"/>
      <c r="R132" s="6">
        <f t="shared" si="20"/>
        <v>0</v>
      </c>
      <c r="S132" s="6">
        <f t="shared" si="14"/>
        <v>0</v>
      </c>
      <c r="T132" s="6">
        <f t="shared" si="15"/>
        <v>0</v>
      </c>
      <c r="U132" s="6">
        <f t="shared" si="21"/>
        <v>1</v>
      </c>
    </row>
    <row r="133" spans="1:21" ht="13.5" thickBot="1" x14ac:dyDescent="0.25">
      <c r="A133" s="158"/>
      <c r="B133" s="134" t="s">
        <v>156</v>
      </c>
      <c r="C133" s="135"/>
      <c r="D133" s="135"/>
      <c r="E133" s="135"/>
      <c r="F133" s="135"/>
      <c r="G133" s="135"/>
      <c r="H133" s="136"/>
      <c r="R133" s="6">
        <f t="shared" si="20"/>
        <v>0</v>
      </c>
      <c r="S133" s="6">
        <f t="shared" si="14"/>
        <v>0</v>
      </c>
      <c r="T133" s="6">
        <f t="shared" si="15"/>
        <v>0</v>
      </c>
      <c r="U133" s="6">
        <f t="shared" si="21"/>
        <v>0</v>
      </c>
    </row>
    <row r="134" spans="1:21" x14ac:dyDescent="0.2">
      <c r="A134" s="158"/>
      <c r="B134" s="9"/>
      <c r="C134" s="10" t="s">
        <v>160</v>
      </c>
      <c r="D134" s="10"/>
      <c r="E134" s="10"/>
      <c r="F134" s="11">
        <v>1</v>
      </c>
      <c r="G134" s="10">
        <f>F134*$K$3*IF(NOT(ISBLANK(C134)), $K$4, IF(NOT(ISBLANK(D134)),$K$5, IF(ISBLANK(E134),0,$K$6)))</f>
        <v>25</v>
      </c>
      <c r="H134" s="12"/>
      <c r="R134" s="6">
        <f t="shared" si="20"/>
        <v>1</v>
      </c>
      <c r="S134" s="6">
        <f t="shared" si="14"/>
        <v>0</v>
      </c>
      <c r="T134" s="6">
        <f t="shared" si="15"/>
        <v>0</v>
      </c>
      <c r="U134" s="6">
        <f t="shared" si="21"/>
        <v>0</v>
      </c>
    </row>
    <row r="135" spans="1:21" x14ac:dyDescent="0.2">
      <c r="A135" s="158"/>
      <c r="B135" s="15"/>
      <c r="C135" s="16" t="s">
        <v>161</v>
      </c>
      <c r="D135" s="16"/>
      <c r="E135" s="16"/>
      <c r="F135" s="17">
        <v>1</v>
      </c>
      <c r="G135" s="16">
        <f>F135*$K$3*IF(NOT(ISBLANK(C135)), $K$4, IF(NOT(ISBLANK(D135)),$K$5, IF(ISBLANK(E135),0,$K$6)))</f>
        <v>25</v>
      </c>
      <c r="H135" s="18"/>
      <c r="R135" s="6">
        <f t="shared" si="20"/>
        <v>1</v>
      </c>
      <c r="S135" s="6">
        <f t="shared" si="14"/>
        <v>0</v>
      </c>
      <c r="T135" s="6">
        <f t="shared" si="15"/>
        <v>0</v>
      </c>
      <c r="U135" s="6">
        <f t="shared" si="21"/>
        <v>0</v>
      </c>
    </row>
    <row r="136" spans="1:21" x14ac:dyDescent="0.2">
      <c r="A136" s="158"/>
      <c r="B136" s="9"/>
      <c r="C136" s="10" t="s">
        <v>162</v>
      </c>
      <c r="D136" s="10"/>
      <c r="E136" s="10"/>
      <c r="F136" s="11">
        <v>1</v>
      </c>
      <c r="G136" s="10">
        <f>F136*$K$3*IF(NOT(ISBLANK(C136)), $K$4, IF(NOT(ISBLANK(D136)),$K$5, IF(ISBLANK(E136),0,$K$6)))</f>
        <v>25</v>
      </c>
      <c r="H136" s="12"/>
      <c r="R136" s="6">
        <f t="shared" si="20"/>
        <v>1</v>
      </c>
      <c r="S136" s="6">
        <f t="shared" si="14"/>
        <v>0</v>
      </c>
      <c r="T136" s="6">
        <f t="shared" si="15"/>
        <v>0</v>
      </c>
      <c r="U136" s="6">
        <f t="shared" si="21"/>
        <v>0</v>
      </c>
    </row>
    <row r="137" spans="1:21" x14ac:dyDescent="0.2">
      <c r="A137" s="158"/>
      <c r="B137" s="15"/>
      <c r="C137" s="16"/>
      <c r="D137" s="16"/>
      <c r="E137" s="16" t="s">
        <v>275</v>
      </c>
      <c r="F137" s="17">
        <v>1</v>
      </c>
      <c r="G137" s="16">
        <f t="shared" ref="G137:G138" si="22">F137*$K$3*IF(NOT(ISBLANK(C137)), $K$4, IF(NOT(ISBLANK(D137)),$K$5, IF(ISBLANK(E137),0,$K$6)))</f>
        <v>15</v>
      </c>
      <c r="H137" s="18"/>
      <c r="R137" s="6">
        <f t="shared" si="20"/>
        <v>0</v>
      </c>
      <c r="S137" s="6">
        <f t="shared" si="14"/>
        <v>0</v>
      </c>
      <c r="T137" s="6">
        <f t="shared" si="15"/>
        <v>1</v>
      </c>
      <c r="U137" s="6">
        <f t="shared" si="21"/>
        <v>0</v>
      </c>
    </row>
    <row r="138" spans="1:21" x14ac:dyDescent="0.2">
      <c r="A138" s="158"/>
      <c r="B138" s="9"/>
      <c r="C138" s="10"/>
      <c r="D138" s="10"/>
      <c r="E138" s="10" t="s">
        <v>276</v>
      </c>
      <c r="F138" s="11">
        <v>1</v>
      </c>
      <c r="G138" s="10">
        <f t="shared" si="22"/>
        <v>15</v>
      </c>
      <c r="H138" s="12"/>
      <c r="R138" s="6">
        <f t="shared" si="20"/>
        <v>0</v>
      </c>
      <c r="S138" s="6">
        <f t="shared" si="14"/>
        <v>0</v>
      </c>
      <c r="T138" s="6">
        <f t="shared" si="15"/>
        <v>1</v>
      </c>
      <c r="U138" s="6">
        <f t="shared" si="21"/>
        <v>0</v>
      </c>
    </row>
    <row r="139" spans="1:21" x14ac:dyDescent="0.2">
      <c r="A139" s="158"/>
      <c r="B139" s="15"/>
      <c r="C139" s="16" t="s">
        <v>77</v>
      </c>
      <c r="D139" s="16"/>
      <c r="E139" s="16"/>
      <c r="F139" s="17">
        <v>3</v>
      </c>
      <c r="G139" s="16">
        <f>F139*$K$3*IF(NOT(ISBLANK(C139)), $K$4, IF(NOT(ISBLANK(D139)),$K$5, IF(ISBLANK(E139),0,$K$6)))</f>
        <v>75</v>
      </c>
      <c r="H139" s="18"/>
      <c r="R139" s="6">
        <f t="shared" si="20"/>
        <v>3</v>
      </c>
      <c r="S139" s="6">
        <f t="shared" si="14"/>
        <v>0</v>
      </c>
      <c r="T139" s="6">
        <f t="shared" si="15"/>
        <v>0</v>
      </c>
      <c r="U139" s="6">
        <f t="shared" si="21"/>
        <v>0</v>
      </c>
    </row>
    <row r="140" spans="1:21" ht="13.5" thickBot="1" x14ac:dyDescent="0.25">
      <c r="A140" s="158"/>
      <c r="B140" s="24"/>
      <c r="C140" s="25"/>
      <c r="D140" s="25"/>
      <c r="E140" s="25"/>
      <c r="F140" s="26"/>
      <c r="G140" s="25"/>
      <c r="H140" s="27">
        <f>SUM(G133:G139)</f>
        <v>180</v>
      </c>
      <c r="R140" s="6">
        <f t="shared" si="20"/>
        <v>0</v>
      </c>
      <c r="S140" s="6">
        <f t="shared" si="14"/>
        <v>0</v>
      </c>
      <c r="T140" s="6">
        <f t="shared" si="15"/>
        <v>0</v>
      </c>
      <c r="U140" s="6">
        <f t="shared" si="21"/>
        <v>0</v>
      </c>
    </row>
    <row r="141" spans="1:21" ht="13.5" thickBot="1" x14ac:dyDescent="0.25">
      <c r="A141" s="158"/>
      <c r="B141" s="134" t="s">
        <v>152</v>
      </c>
      <c r="C141" s="135"/>
      <c r="D141" s="135"/>
      <c r="E141" s="135"/>
      <c r="F141" s="135"/>
      <c r="G141" s="135"/>
      <c r="H141" s="136"/>
      <c r="R141" s="6">
        <f t="shared" si="20"/>
        <v>0</v>
      </c>
      <c r="S141" s="6">
        <f t="shared" si="14"/>
        <v>0</v>
      </c>
      <c r="T141" s="6">
        <f t="shared" si="15"/>
        <v>0</v>
      </c>
      <c r="U141" s="6">
        <f t="shared" si="21"/>
        <v>0</v>
      </c>
    </row>
    <row r="142" spans="1:21" x14ac:dyDescent="0.2">
      <c r="A142" s="158"/>
      <c r="B142" s="9"/>
      <c r="C142" s="10" t="s">
        <v>153</v>
      </c>
      <c r="D142" s="10"/>
      <c r="E142" s="10"/>
      <c r="F142" s="11">
        <v>1</v>
      </c>
      <c r="G142" s="10">
        <f>F142*$K$3*IF(NOT(ISBLANK(C142)), $K$4, IF(NOT(ISBLANK(D142)),$K$5, IF(ISBLANK(E142),0,$K$6)))</f>
        <v>25</v>
      </c>
      <c r="H142" s="12"/>
      <c r="R142" s="6">
        <f t="shared" si="20"/>
        <v>1</v>
      </c>
      <c r="S142" s="6">
        <f t="shared" si="14"/>
        <v>0</v>
      </c>
      <c r="T142" s="6">
        <f t="shared" si="15"/>
        <v>0</v>
      </c>
      <c r="U142" s="6">
        <f t="shared" si="21"/>
        <v>0</v>
      </c>
    </row>
    <row r="143" spans="1:21" x14ac:dyDescent="0.2">
      <c r="A143" s="158"/>
      <c r="B143" s="15"/>
      <c r="C143" s="16" t="s">
        <v>154</v>
      </c>
      <c r="D143" s="16"/>
      <c r="E143" s="16"/>
      <c r="F143" s="17">
        <v>2</v>
      </c>
      <c r="G143" s="16">
        <f>F143*$K$3*IF(NOT(ISBLANK(C143)), $K$4, IF(NOT(ISBLANK(D143)),$K$5, IF(ISBLANK(E143),0,$K$6)))</f>
        <v>50</v>
      </c>
      <c r="H143" s="18"/>
      <c r="R143" s="6">
        <f t="shared" si="20"/>
        <v>2</v>
      </c>
      <c r="S143" s="6">
        <f t="shared" si="14"/>
        <v>0</v>
      </c>
      <c r="T143" s="6">
        <f t="shared" si="15"/>
        <v>0</v>
      </c>
      <c r="U143" s="6">
        <f t="shared" si="21"/>
        <v>0</v>
      </c>
    </row>
    <row r="144" spans="1:21" x14ac:dyDescent="0.2">
      <c r="A144" s="158"/>
      <c r="B144" s="9"/>
      <c r="C144" s="10" t="s">
        <v>157</v>
      </c>
      <c r="D144" s="10"/>
      <c r="E144" s="10"/>
      <c r="F144" s="11">
        <v>1</v>
      </c>
      <c r="G144" s="10">
        <f>F144*$K$3*IF(NOT(ISBLANK(C144)), $K$4, IF(NOT(ISBLANK(D144)),$K$5, IF(ISBLANK(E144),0,$K$6)))</f>
        <v>25</v>
      </c>
      <c r="H144" s="12"/>
      <c r="R144" s="6">
        <f t="shared" si="20"/>
        <v>1</v>
      </c>
      <c r="S144" s="6">
        <f t="shared" si="14"/>
        <v>0</v>
      </c>
      <c r="T144" s="6">
        <f t="shared" si="15"/>
        <v>0</v>
      </c>
      <c r="U144" s="6">
        <f t="shared" si="21"/>
        <v>0</v>
      </c>
    </row>
    <row r="145" spans="1:21" x14ac:dyDescent="0.2">
      <c r="A145" s="158"/>
      <c r="B145" s="15"/>
      <c r="C145" s="16"/>
      <c r="D145" s="16"/>
      <c r="E145" s="16" t="s">
        <v>275</v>
      </c>
      <c r="F145" s="17">
        <v>1</v>
      </c>
      <c r="G145" s="16">
        <f t="shared" ref="G145:G146" si="23">F145*$K$3*IF(NOT(ISBLANK(C145)), $K$4, IF(NOT(ISBLANK(D145)),$K$5, IF(ISBLANK(E145),0,$K$6)))</f>
        <v>15</v>
      </c>
      <c r="H145" s="18"/>
      <c r="R145" s="6">
        <f t="shared" si="20"/>
        <v>0</v>
      </c>
      <c r="S145" s="6">
        <f t="shared" si="14"/>
        <v>0</v>
      </c>
      <c r="T145" s="6">
        <f t="shared" si="15"/>
        <v>1</v>
      </c>
      <c r="U145" s="6">
        <f t="shared" si="21"/>
        <v>0</v>
      </c>
    </row>
    <row r="146" spans="1:21" x14ac:dyDescent="0.2">
      <c r="A146" s="158"/>
      <c r="B146" s="9"/>
      <c r="C146" s="10"/>
      <c r="D146" s="10"/>
      <c r="E146" s="10" t="s">
        <v>276</v>
      </c>
      <c r="F146" s="11">
        <v>1</v>
      </c>
      <c r="G146" s="10">
        <f t="shared" si="23"/>
        <v>15</v>
      </c>
      <c r="H146" s="12"/>
      <c r="R146" s="6">
        <f t="shared" si="20"/>
        <v>0</v>
      </c>
      <c r="S146" s="6">
        <f t="shared" ref="S146:S209" si="24">IF(NOT(ISBLANK(D146)),1,0)*$F146</f>
        <v>0</v>
      </c>
      <c r="T146" s="6">
        <f t="shared" ref="T146:T209" si="25">IF(NOT(ISBLANK(E146)),1,0)*$F146</f>
        <v>1</v>
      </c>
      <c r="U146" s="6">
        <f t="shared" si="21"/>
        <v>0</v>
      </c>
    </row>
    <row r="147" spans="1:21" x14ac:dyDescent="0.2">
      <c r="A147" s="158"/>
      <c r="B147" s="15"/>
      <c r="C147" s="16" t="s">
        <v>77</v>
      </c>
      <c r="D147" s="16"/>
      <c r="E147" s="16"/>
      <c r="F147" s="17">
        <v>3</v>
      </c>
      <c r="G147" s="16">
        <f>F147*$K$3*IF(NOT(ISBLANK(C147)), $K$4, IF(NOT(ISBLANK(D147)),$K$5, IF(ISBLANK(E147),0,$K$6)))</f>
        <v>75</v>
      </c>
      <c r="H147" s="18"/>
      <c r="R147" s="6">
        <f t="shared" si="20"/>
        <v>3</v>
      </c>
      <c r="S147" s="6">
        <f t="shared" si="24"/>
        <v>0</v>
      </c>
      <c r="T147" s="6">
        <f t="shared" si="25"/>
        <v>0</v>
      </c>
      <c r="U147" s="6">
        <f t="shared" si="21"/>
        <v>0</v>
      </c>
    </row>
    <row r="148" spans="1:21" ht="13.5" thickBot="1" x14ac:dyDescent="0.25">
      <c r="A148" s="159"/>
      <c r="B148" s="24"/>
      <c r="C148" s="25"/>
      <c r="D148" s="25"/>
      <c r="E148" s="25"/>
      <c r="F148" s="26"/>
      <c r="G148" s="25"/>
      <c r="H148" s="27">
        <f>SUM(G141:G147)</f>
        <v>205</v>
      </c>
      <c r="R148" s="6">
        <f t="shared" si="20"/>
        <v>0</v>
      </c>
      <c r="S148" s="6">
        <f t="shared" si="24"/>
        <v>0</v>
      </c>
      <c r="T148" s="6">
        <f t="shared" si="25"/>
        <v>0</v>
      </c>
      <c r="U148" s="6">
        <f t="shared" si="21"/>
        <v>0</v>
      </c>
    </row>
    <row r="149" spans="1:21" ht="13.5" thickBot="1" x14ac:dyDescent="0.25">
      <c r="A149" s="140" t="s">
        <v>2</v>
      </c>
      <c r="B149" s="141"/>
      <c r="C149" s="141"/>
      <c r="D149" s="141"/>
      <c r="E149" s="141"/>
      <c r="F149" s="141"/>
      <c r="G149" s="141"/>
      <c r="H149" s="142"/>
      <c r="R149" s="6">
        <f t="shared" si="20"/>
        <v>0</v>
      </c>
      <c r="S149" s="6">
        <f t="shared" si="24"/>
        <v>0</v>
      </c>
      <c r="T149" s="6">
        <f t="shared" si="25"/>
        <v>0</v>
      </c>
      <c r="U149" s="6">
        <f t="shared" si="21"/>
        <v>1</v>
      </c>
    </row>
    <row r="150" spans="1:21" ht="13.5" thickBot="1" x14ac:dyDescent="0.25">
      <c r="A150" s="145"/>
      <c r="B150" s="134" t="s">
        <v>2</v>
      </c>
      <c r="C150" s="135"/>
      <c r="D150" s="135"/>
      <c r="E150" s="135"/>
      <c r="F150" s="135"/>
      <c r="G150" s="135"/>
      <c r="H150" s="136"/>
      <c r="R150" s="6">
        <f t="shared" si="20"/>
        <v>0</v>
      </c>
      <c r="S150" s="6">
        <f t="shared" si="24"/>
        <v>0</v>
      </c>
      <c r="T150" s="6">
        <f t="shared" si="25"/>
        <v>0</v>
      </c>
      <c r="U150" s="6">
        <f t="shared" si="21"/>
        <v>0</v>
      </c>
    </row>
    <row r="151" spans="1:21" ht="15" customHeight="1" x14ac:dyDescent="0.2">
      <c r="A151" s="145"/>
      <c r="B151" s="9"/>
      <c r="C151" s="10" t="s">
        <v>164</v>
      </c>
      <c r="D151" s="10"/>
      <c r="E151" s="10"/>
      <c r="F151" s="11">
        <v>1</v>
      </c>
      <c r="G151" s="10">
        <f t="shared" ref="G151:G160" si="26">F151*$K$3*IF(NOT(ISBLANK(C151)), $K$4, IF(NOT(ISBLANK(D151)),$K$5, IF(ISBLANK(E151),0,$K$6)))</f>
        <v>25</v>
      </c>
      <c r="H151" s="12"/>
      <c r="R151" s="6">
        <f t="shared" si="20"/>
        <v>1</v>
      </c>
      <c r="S151" s="6">
        <f t="shared" si="24"/>
        <v>0</v>
      </c>
      <c r="T151" s="6">
        <f t="shared" si="25"/>
        <v>0</v>
      </c>
      <c r="U151" s="6">
        <f t="shared" si="21"/>
        <v>0</v>
      </c>
    </row>
    <row r="152" spans="1:21" ht="15" customHeight="1" x14ac:dyDescent="0.2">
      <c r="A152" s="145"/>
      <c r="B152" s="15"/>
      <c r="C152" s="16" t="s">
        <v>165</v>
      </c>
      <c r="D152" s="16"/>
      <c r="E152" s="16"/>
      <c r="F152" s="17">
        <v>1</v>
      </c>
      <c r="G152" s="16">
        <f t="shared" si="26"/>
        <v>25</v>
      </c>
      <c r="H152" s="18"/>
      <c r="R152" s="6">
        <f t="shared" si="20"/>
        <v>1</v>
      </c>
      <c r="S152" s="6">
        <f t="shared" si="24"/>
        <v>0</v>
      </c>
      <c r="T152" s="6">
        <f t="shared" si="25"/>
        <v>0</v>
      </c>
      <c r="U152" s="6">
        <f t="shared" si="21"/>
        <v>0</v>
      </c>
    </row>
    <row r="153" spans="1:21" ht="15" customHeight="1" x14ac:dyDescent="0.2">
      <c r="A153" s="145"/>
      <c r="B153" s="9"/>
      <c r="C153" s="10" t="s">
        <v>163</v>
      </c>
      <c r="D153" s="10"/>
      <c r="E153" s="10"/>
      <c r="F153" s="11">
        <v>1</v>
      </c>
      <c r="G153" s="10">
        <f t="shared" si="26"/>
        <v>25</v>
      </c>
      <c r="H153" s="12"/>
      <c r="R153" s="6">
        <f t="shared" si="20"/>
        <v>1</v>
      </c>
      <c r="S153" s="6">
        <f t="shared" si="24"/>
        <v>0</v>
      </c>
      <c r="T153" s="6">
        <f t="shared" si="25"/>
        <v>0</v>
      </c>
      <c r="U153" s="6">
        <f t="shared" si="21"/>
        <v>0</v>
      </c>
    </row>
    <row r="154" spans="1:21" ht="15" customHeight="1" x14ac:dyDescent="0.2">
      <c r="A154" s="145"/>
      <c r="B154" s="15"/>
      <c r="C154" s="16" t="s">
        <v>166</v>
      </c>
      <c r="D154" s="16"/>
      <c r="E154" s="16"/>
      <c r="F154" s="17">
        <v>1</v>
      </c>
      <c r="G154" s="16">
        <f t="shared" si="26"/>
        <v>25</v>
      </c>
      <c r="H154" s="18"/>
      <c r="R154" s="6">
        <f t="shared" si="20"/>
        <v>1</v>
      </c>
      <c r="S154" s="6">
        <f t="shared" si="24"/>
        <v>0</v>
      </c>
      <c r="T154" s="6">
        <f t="shared" si="25"/>
        <v>0</v>
      </c>
      <c r="U154" s="6">
        <f t="shared" si="21"/>
        <v>0</v>
      </c>
    </row>
    <row r="155" spans="1:21" ht="15" customHeight="1" x14ac:dyDescent="0.2">
      <c r="A155" s="145"/>
      <c r="B155" s="9"/>
      <c r="C155" s="10" t="s">
        <v>170</v>
      </c>
      <c r="D155" s="10"/>
      <c r="E155" s="10"/>
      <c r="F155" s="11">
        <v>1</v>
      </c>
      <c r="G155" s="10">
        <f t="shared" si="26"/>
        <v>25</v>
      </c>
      <c r="H155" s="12"/>
      <c r="R155" s="6">
        <f t="shared" si="20"/>
        <v>1</v>
      </c>
      <c r="S155" s="6">
        <f t="shared" si="24"/>
        <v>0</v>
      </c>
      <c r="T155" s="6">
        <f t="shared" si="25"/>
        <v>0</v>
      </c>
      <c r="U155" s="6">
        <f t="shared" si="21"/>
        <v>0</v>
      </c>
    </row>
    <row r="156" spans="1:21" ht="15" customHeight="1" x14ac:dyDescent="0.2">
      <c r="A156" s="145"/>
      <c r="B156" s="15"/>
      <c r="C156" s="16" t="s">
        <v>133</v>
      </c>
      <c r="D156" s="16"/>
      <c r="E156" s="16"/>
      <c r="F156" s="17">
        <v>1</v>
      </c>
      <c r="G156" s="16">
        <f t="shared" si="26"/>
        <v>25</v>
      </c>
      <c r="H156" s="18"/>
      <c r="R156" s="6">
        <f t="shared" si="20"/>
        <v>1</v>
      </c>
      <c r="S156" s="6">
        <f t="shared" si="24"/>
        <v>0</v>
      </c>
      <c r="T156" s="6">
        <f t="shared" si="25"/>
        <v>0</v>
      </c>
      <c r="U156" s="6">
        <f t="shared" si="21"/>
        <v>0</v>
      </c>
    </row>
    <row r="157" spans="1:21" ht="15" customHeight="1" x14ac:dyDescent="0.2">
      <c r="A157" s="145"/>
      <c r="B157" s="9"/>
      <c r="C157" s="10" t="s">
        <v>127</v>
      </c>
      <c r="D157" s="10"/>
      <c r="E157" s="10"/>
      <c r="F157" s="11">
        <v>1</v>
      </c>
      <c r="G157" s="10">
        <f t="shared" si="26"/>
        <v>25</v>
      </c>
      <c r="H157" s="12"/>
      <c r="R157" s="6">
        <f t="shared" si="20"/>
        <v>1</v>
      </c>
      <c r="S157" s="6">
        <f t="shared" si="24"/>
        <v>0</v>
      </c>
      <c r="T157" s="6">
        <f t="shared" si="25"/>
        <v>0</v>
      </c>
      <c r="U157" s="6">
        <f t="shared" si="21"/>
        <v>0</v>
      </c>
    </row>
    <row r="158" spans="1:21" x14ac:dyDescent="0.2">
      <c r="A158" s="145"/>
      <c r="B158" s="15"/>
      <c r="C158" s="16"/>
      <c r="D158" s="16"/>
      <c r="E158" s="16" t="s">
        <v>275</v>
      </c>
      <c r="F158" s="17">
        <v>1</v>
      </c>
      <c r="G158" s="16">
        <f t="shared" si="26"/>
        <v>15</v>
      </c>
      <c r="H158" s="18"/>
      <c r="R158" s="6">
        <f t="shared" si="20"/>
        <v>0</v>
      </c>
      <c r="S158" s="6">
        <f t="shared" si="24"/>
        <v>0</v>
      </c>
      <c r="T158" s="6">
        <f t="shared" si="25"/>
        <v>1</v>
      </c>
      <c r="U158" s="6">
        <f t="shared" si="21"/>
        <v>0</v>
      </c>
    </row>
    <row r="159" spans="1:21" x14ac:dyDescent="0.2">
      <c r="A159" s="145"/>
      <c r="B159" s="9"/>
      <c r="C159" s="10"/>
      <c r="D159" s="10"/>
      <c r="E159" s="10" t="s">
        <v>276</v>
      </c>
      <c r="F159" s="11">
        <v>1</v>
      </c>
      <c r="G159" s="10">
        <f t="shared" si="26"/>
        <v>15</v>
      </c>
      <c r="H159" s="12"/>
      <c r="R159" s="6">
        <f t="shared" si="20"/>
        <v>0</v>
      </c>
      <c r="S159" s="6">
        <f t="shared" si="24"/>
        <v>0</v>
      </c>
      <c r="T159" s="6">
        <f t="shared" si="25"/>
        <v>1</v>
      </c>
      <c r="U159" s="6">
        <f t="shared" si="21"/>
        <v>0</v>
      </c>
    </row>
    <row r="160" spans="1:21" ht="15" customHeight="1" x14ac:dyDescent="0.2">
      <c r="A160" s="145"/>
      <c r="B160" s="15"/>
      <c r="C160" s="16" t="s">
        <v>77</v>
      </c>
      <c r="D160" s="16"/>
      <c r="E160" s="16"/>
      <c r="F160" s="17">
        <v>3</v>
      </c>
      <c r="G160" s="16">
        <f t="shared" si="26"/>
        <v>75</v>
      </c>
      <c r="H160" s="18"/>
      <c r="R160" s="6">
        <f t="shared" si="20"/>
        <v>3</v>
      </c>
      <c r="S160" s="6">
        <f t="shared" si="24"/>
        <v>0</v>
      </c>
      <c r="T160" s="6">
        <f t="shared" si="25"/>
        <v>0</v>
      </c>
      <c r="U160" s="6">
        <f t="shared" si="21"/>
        <v>0</v>
      </c>
    </row>
    <row r="161" spans="1:21" ht="15.75" customHeight="1" thickBot="1" x14ac:dyDescent="0.25">
      <c r="A161" s="151"/>
      <c r="B161" s="24"/>
      <c r="C161" s="25"/>
      <c r="D161" s="25"/>
      <c r="E161" s="25"/>
      <c r="F161" s="26"/>
      <c r="G161" s="25"/>
      <c r="H161" s="27">
        <f>SUM(G150:G160)</f>
        <v>280</v>
      </c>
      <c r="R161" s="6">
        <f t="shared" si="20"/>
        <v>0</v>
      </c>
      <c r="S161" s="6">
        <f t="shared" si="24"/>
        <v>0</v>
      </c>
      <c r="T161" s="6">
        <f t="shared" si="25"/>
        <v>0</v>
      </c>
      <c r="U161" s="6">
        <f t="shared" si="21"/>
        <v>0</v>
      </c>
    </row>
    <row r="162" spans="1:21" ht="13.5" thickBot="1" x14ac:dyDescent="0.25">
      <c r="A162" s="140" t="s">
        <v>65</v>
      </c>
      <c r="B162" s="141"/>
      <c r="C162" s="141"/>
      <c r="D162" s="141"/>
      <c r="E162" s="141"/>
      <c r="F162" s="141"/>
      <c r="G162" s="141"/>
      <c r="H162" s="142"/>
      <c r="R162" s="6">
        <f t="shared" si="20"/>
        <v>0</v>
      </c>
      <c r="S162" s="6">
        <f t="shared" si="24"/>
        <v>0</v>
      </c>
      <c r="T162" s="6">
        <f t="shared" si="25"/>
        <v>0</v>
      </c>
      <c r="U162" s="6">
        <f t="shared" si="21"/>
        <v>1</v>
      </c>
    </row>
    <row r="163" spans="1:21" ht="13.5" thickBot="1" x14ac:dyDescent="0.25">
      <c r="A163" s="145"/>
      <c r="B163" s="134" t="s">
        <v>171</v>
      </c>
      <c r="C163" s="135"/>
      <c r="D163" s="135"/>
      <c r="E163" s="135"/>
      <c r="F163" s="135"/>
      <c r="G163" s="135"/>
      <c r="H163" s="136"/>
      <c r="R163" s="6">
        <f t="shared" si="20"/>
        <v>0</v>
      </c>
      <c r="S163" s="6">
        <f t="shared" si="24"/>
        <v>0</v>
      </c>
      <c r="T163" s="6">
        <f t="shared" si="25"/>
        <v>0</v>
      </c>
      <c r="U163" s="6">
        <f t="shared" si="21"/>
        <v>0</v>
      </c>
    </row>
    <row r="164" spans="1:21" ht="15" customHeight="1" x14ac:dyDescent="0.2">
      <c r="A164" s="145"/>
      <c r="B164" s="9"/>
      <c r="C164" s="10" t="s">
        <v>76</v>
      </c>
      <c r="D164" s="10"/>
      <c r="E164" s="10"/>
      <c r="F164" s="11">
        <v>1</v>
      </c>
      <c r="G164" s="10">
        <f t="shared" ref="G164:G172" si="27">F164*$K$3*IF(NOT(ISBLANK(C164)), $K$4, IF(NOT(ISBLANK(D164)),$K$5, IF(ISBLANK(E164),0,$K$6)))</f>
        <v>25</v>
      </c>
      <c r="H164" s="12"/>
      <c r="R164" s="6">
        <f t="shared" si="20"/>
        <v>1</v>
      </c>
      <c r="S164" s="6">
        <f t="shared" si="24"/>
        <v>0</v>
      </c>
      <c r="T164" s="6">
        <f t="shared" si="25"/>
        <v>0</v>
      </c>
      <c r="U164" s="6">
        <f t="shared" si="21"/>
        <v>0</v>
      </c>
    </row>
    <row r="165" spans="1:21" ht="15" customHeight="1" x14ac:dyDescent="0.2">
      <c r="A165" s="145"/>
      <c r="B165" s="15"/>
      <c r="C165" s="16" t="s">
        <v>40</v>
      </c>
      <c r="D165" s="16"/>
      <c r="E165" s="16"/>
      <c r="F165" s="17">
        <v>1</v>
      </c>
      <c r="G165" s="16">
        <f t="shared" si="27"/>
        <v>25</v>
      </c>
      <c r="H165" s="18"/>
      <c r="R165" s="6">
        <f t="shared" si="20"/>
        <v>1</v>
      </c>
      <c r="S165" s="6">
        <f t="shared" si="24"/>
        <v>0</v>
      </c>
      <c r="T165" s="6">
        <f t="shared" si="25"/>
        <v>0</v>
      </c>
      <c r="U165" s="6">
        <f t="shared" si="21"/>
        <v>0</v>
      </c>
    </row>
    <row r="166" spans="1:21" ht="15" customHeight="1" x14ac:dyDescent="0.2">
      <c r="A166" s="145"/>
      <c r="B166" s="9"/>
      <c r="C166" s="10" t="s">
        <v>166</v>
      </c>
      <c r="D166" s="10"/>
      <c r="E166" s="10"/>
      <c r="F166" s="11">
        <v>1</v>
      </c>
      <c r="G166" s="10">
        <f t="shared" si="27"/>
        <v>25</v>
      </c>
      <c r="H166" s="12"/>
      <c r="R166" s="6">
        <f t="shared" si="20"/>
        <v>1</v>
      </c>
      <c r="S166" s="6">
        <f t="shared" si="24"/>
        <v>0</v>
      </c>
      <c r="T166" s="6">
        <f t="shared" si="25"/>
        <v>0</v>
      </c>
      <c r="U166" s="6">
        <f t="shared" si="21"/>
        <v>0</v>
      </c>
    </row>
    <row r="167" spans="1:21" ht="15" customHeight="1" x14ac:dyDescent="0.2">
      <c r="A167" s="145"/>
      <c r="B167" s="15"/>
      <c r="C167" s="16" t="s">
        <v>127</v>
      </c>
      <c r="D167" s="16"/>
      <c r="E167" s="16"/>
      <c r="F167" s="17">
        <v>1</v>
      </c>
      <c r="G167" s="16">
        <f t="shared" si="27"/>
        <v>25</v>
      </c>
      <c r="H167" s="18"/>
      <c r="R167" s="6">
        <f t="shared" si="20"/>
        <v>1</v>
      </c>
      <c r="S167" s="6">
        <f t="shared" si="24"/>
        <v>0</v>
      </c>
      <c r="T167" s="6">
        <f t="shared" si="25"/>
        <v>0</v>
      </c>
      <c r="U167" s="6">
        <f t="shared" si="21"/>
        <v>0</v>
      </c>
    </row>
    <row r="168" spans="1:21" ht="15" customHeight="1" x14ac:dyDescent="0.2">
      <c r="A168" s="145"/>
      <c r="B168" s="9"/>
      <c r="C168" s="10" t="s">
        <v>72</v>
      </c>
      <c r="D168" s="10"/>
      <c r="E168" s="10"/>
      <c r="F168" s="11">
        <v>1</v>
      </c>
      <c r="G168" s="10">
        <f t="shared" si="27"/>
        <v>25</v>
      </c>
      <c r="H168" s="12"/>
      <c r="R168" s="6">
        <f t="shared" si="20"/>
        <v>1</v>
      </c>
      <c r="S168" s="6">
        <f t="shared" si="24"/>
        <v>0</v>
      </c>
      <c r="T168" s="6">
        <f t="shared" si="25"/>
        <v>0</v>
      </c>
      <c r="U168" s="6">
        <f t="shared" si="21"/>
        <v>0</v>
      </c>
    </row>
    <row r="169" spans="1:21" ht="15" customHeight="1" x14ac:dyDescent="0.2">
      <c r="A169" s="145"/>
      <c r="B169" s="15"/>
      <c r="C169" s="16" t="s">
        <v>133</v>
      </c>
      <c r="D169" s="16"/>
      <c r="E169" s="16"/>
      <c r="F169" s="17">
        <v>1</v>
      </c>
      <c r="G169" s="16">
        <f t="shared" si="27"/>
        <v>25</v>
      </c>
      <c r="H169" s="18"/>
      <c r="R169" s="6">
        <f t="shared" si="20"/>
        <v>1</v>
      </c>
      <c r="S169" s="6">
        <f t="shared" si="24"/>
        <v>0</v>
      </c>
      <c r="T169" s="6">
        <f t="shared" si="25"/>
        <v>0</v>
      </c>
      <c r="U169" s="6">
        <f t="shared" si="21"/>
        <v>0</v>
      </c>
    </row>
    <row r="170" spans="1:21" x14ac:dyDescent="0.2">
      <c r="A170" s="145"/>
      <c r="B170" s="9"/>
      <c r="C170" s="10"/>
      <c r="D170" s="10"/>
      <c r="E170" s="10" t="s">
        <v>275</v>
      </c>
      <c r="F170" s="11">
        <v>1</v>
      </c>
      <c r="G170" s="10">
        <f t="shared" si="27"/>
        <v>15</v>
      </c>
      <c r="H170" s="12"/>
      <c r="R170" s="6">
        <f t="shared" si="20"/>
        <v>0</v>
      </c>
      <c r="S170" s="6">
        <f t="shared" si="24"/>
        <v>0</v>
      </c>
      <c r="T170" s="6">
        <f t="shared" si="25"/>
        <v>1</v>
      </c>
      <c r="U170" s="6">
        <f t="shared" si="21"/>
        <v>0</v>
      </c>
    </row>
    <row r="171" spans="1:21" x14ac:dyDescent="0.2">
      <c r="A171" s="145"/>
      <c r="B171" s="15"/>
      <c r="C171" s="16"/>
      <c r="D171" s="16"/>
      <c r="E171" s="16" t="s">
        <v>276</v>
      </c>
      <c r="F171" s="17">
        <v>1</v>
      </c>
      <c r="G171" s="16">
        <f t="shared" si="27"/>
        <v>15</v>
      </c>
      <c r="H171" s="18"/>
      <c r="R171" s="6">
        <f t="shared" si="20"/>
        <v>0</v>
      </c>
      <c r="S171" s="6">
        <f t="shared" si="24"/>
        <v>0</v>
      </c>
      <c r="T171" s="6">
        <f t="shared" si="25"/>
        <v>1</v>
      </c>
      <c r="U171" s="6">
        <f t="shared" si="21"/>
        <v>0</v>
      </c>
    </row>
    <row r="172" spans="1:21" ht="15" customHeight="1" x14ac:dyDescent="0.2">
      <c r="A172" s="145"/>
      <c r="B172" s="9"/>
      <c r="C172" s="10" t="s">
        <v>77</v>
      </c>
      <c r="D172" s="10"/>
      <c r="E172" s="10"/>
      <c r="F172" s="11">
        <v>3</v>
      </c>
      <c r="G172" s="10">
        <f t="shared" si="27"/>
        <v>75</v>
      </c>
      <c r="H172" s="12"/>
      <c r="R172" s="6">
        <f t="shared" si="20"/>
        <v>3</v>
      </c>
      <c r="S172" s="6">
        <f t="shared" si="24"/>
        <v>0</v>
      </c>
      <c r="T172" s="6">
        <f t="shared" si="25"/>
        <v>0</v>
      </c>
      <c r="U172" s="6">
        <f t="shared" si="21"/>
        <v>0</v>
      </c>
    </row>
    <row r="173" spans="1:21" ht="15.75" customHeight="1" thickBot="1" x14ac:dyDescent="0.25">
      <c r="A173" s="145"/>
      <c r="B173" s="24"/>
      <c r="C173" s="25"/>
      <c r="D173" s="25"/>
      <c r="E173" s="25"/>
      <c r="F173" s="26"/>
      <c r="G173" s="25"/>
      <c r="H173" s="27">
        <f>SUM(G163:G172)</f>
        <v>255</v>
      </c>
      <c r="R173" s="6">
        <f t="shared" si="20"/>
        <v>0</v>
      </c>
      <c r="S173" s="6">
        <f t="shared" si="24"/>
        <v>0</v>
      </c>
      <c r="T173" s="6">
        <f t="shared" si="25"/>
        <v>0</v>
      </c>
      <c r="U173" s="6">
        <f t="shared" si="21"/>
        <v>0</v>
      </c>
    </row>
    <row r="174" spans="1:21" ht="15.75" customHeight="1" thickBot="1" x14ac:dyDescent="0.25">
      <c r="A174" s="145"/>
      <c r="B174" s="134" t="s">
        <v>172</v>
      </c>
      <c r="C174" s="135"/>
      <c r="D174" s="135"/>
      <c r="E174" s="135"/>
      <c r="F174" s="135"/>
      <c r="G174" s="135"/>
      <c r="H174" s="136"/>
      <c r="R174" s="6">
        <f t="shared" si="20"/>
        <v>0</v>
      </c>
      <c r="S174" s="6">
        <f t="shared" si="24"/>
        <v>0</v>
      </c>
      <c r="T174" s="6">
        <f t="shared" si="25"/>
        <v>0</v>
      </c>
      <c r="U174" s="6">
        <f t="shared" si="21"/>
        <v>0</v>
      </c>
    </row>
    <row r="175" spans="1:21" ht="15" customHeight="1" x14ac:dyDescent="0.2">
      <c r="A175" s="145"/>
      <c r="B175" s="9"/>
      <c r="C175" s="10" t="s">
        <v>173</v>
      </c>
      <c r="D175" s="10"/>
      <c r="E175" s="10"/>
      <c r="F175" s="11">
        <v>1</v>
      </c>
      <c r="G175" s="10">
        <f>F175*$K$3*IF(NOT(ISBLANK(C175)), $K$4, IF(NOT(ISBLANK(D175)),$K$5, IF(ISBLANK(E175),0,$K$6)))</f>
        <v>25</v>
      </c>
      <c r="H175" s="12"/>
      <c r="R175" s="6">
        <f t="shared" si="20"/>
        <v>1</v>
      </c>
      <c r="S175" s="6">
        <f t="shared" si="24"/>
        <v>0</v>
      </c>
      <c r="T175" s="6">
        <f t="shared" si="25"/>
        <v>0</v>
      </c>
      <c r="U175" s="6">
        <f t="shared" si="21"/>
        <v>0</v>
      </c>
    </row>
    <row r="176" spans="1:21" ht="15" customHeight="1" x14ac:dyDescent="0.2">
      <c r="A176" s="145"/>
      <c r="B176" s="15"/>
      <c r="C176" s="16" t="s">
        <v>174</v>
      </c>
      <c r="D176" s="16"/>
      <c r="E176" s="16"/>
      <c r="F176" s="17">
        <v>1</v>
      </c>
      <c r="G176" s="16">
        <f>F176*$K$3*IF(NOT(ISBLANK(C176)), $K$4, IF(NOT(ISBLANK(D176)),$K$5, IF(ISBLANK(E176),0,$K$6)))</f>
        <v>25</v>
      </c>
      <c r="H176" s="18"/>
      <c r="R176" s="6">
        <f t="shared" si="20"/>
        <v>1</v>
      </c>
      <c r="S176" s="6">
        <f t="shared" si="24"/>
        <v>0</v>
      </c>
      <c r="T176" s="6">
        <f t="shared" si="25"/>
        <v>0</v>
      </c>
      <c r="U176" s="6">
        <f t="shared" si="21"/>
        <v>0</v>
      </c>
    </row>
    <row r="177" spans="1:21" ht="15" customHeight="1" x14ac:dyDescent="0.2">
      <c r="A177" s="145"/>
      <c r="B177" s="9"/>
      <c r="C177" s="10" t="s">
        <v>127</v>
      </c>
      <c r="D177" s="10"/>
      <c r="E177" s="10"/>
      <c r="F177" s="11">
        <v>1</v>
      </c>
      <c r="G177" s="10">
        <f>F177*$K$3*IF(NOT(ISBLANK(C177)), $K$4, IF(NOT(ISBLANK(D177)),$K$5, IF(ISBLANK(E177),0,$K$6)))</f>
        <v>25</v>
      </c>
      <c r="H177" s="12"/>
      <c r="R177" s="6">
        <f t="shared" si="20"/>
        <v>1</v>
      </c>
      <c r="S177" s="6">
        <f t="shared" si="24"/>
        <v>0</v>
      </c>
      <c r="T177" s="6">
        <f t="shared" si="25"/>
        <v>0</v>
      </c>
      <c r="U177" s="6">
        <f t="shared" si="21"/>
        <v>0</v>
      </c>
    </row>
    <row r="178" spans="1:21" ht="15" customHeight="1" x14ac:dyDescent="0.2">
      <c r="A178" s="145"/>
      <c r="B178" s="15"/>
      <c r="C178" s="16" t="s">
        <v>175</v>
      </c>
      <c r="D178" s="16"/>
      <c r="E178" s="16"/>
      <c r="F178" s="17">
        <v>1</v>
      </c>
      <c r="G178" s="16">
        <f>F178*$K$3*IF(NOT(ISBLANK(C178)), $K$4, IF(NOT(ISBLANK(D178)),$K$5, IF(ISBLANK(E178),0,$K$6)))</f>
        <v>25</v>
      </c>
      <c r="H178" s="18"/>
      <c r="R178" s="6">
        <f t="shared" si="20"/>
        <v>1</v>
      </c>
      <c r="S178" s="6">
        <f t="shared" si="24"/>
        <v>0</v>
      </c>
      <c r="T178" s="6">
        <f t="shared" si="25"/>
        <v>0</v>
      </c>
      <c r="U178" s="6">
        <f t="shared" si="21"/>
        <v>0</v>
      </c>
    </row>
    <row r="179" spans="1:21" x14ac:dyDescent="0.2">
      <c r="A179" s="145"/>
      <c r="B179" s="9"/>
      <c r="C179" s="10"/>
      <c r="D179" s="10"/>
      <c r="E179" s="10" t="s">
        <v>275</v>
      </c>
      <c r="F179" s="11">
        <v>1</v>
      </c>
      <c r="G179" s="10">
        <f t="shared" ref="G179:G180" si="28">F179*$K$3*IF(NOT(ISBLANK(C179)), $K$4, IF(NOT(ISBLANK(D179)),$K$5, IF(ISBLANK(E179),0,$K$6)))</f>
        <v>15</v>
      </c>
      <c r="H179" s="12"/>
      <c r="R179" s="6">
        <f t="shared" si="20"/>
        <v>0</v>
      </c>
      <c r="S179" s="6">
        <f t="shared" si="24"/>
        <v>0</v>
      </c>
      <c r="T179" s="6">
        <f t="shared" si="25"/>
        <v>1</v>
      </c>
      <c r="U179" s="6">
        <f t="shared" si="21"/>
        <v>0</v>
      </c>
    </row>
    <row r="180" spans="1:21" x14ac:dyDescent="0.2">
      <c r="A180" s="145"/>
      <c r="B180" s="15"/>
      <c r="C180" s="16"/>
      <c r="D180" s="16"/>
      <c r="E180" s="16" t="s">
        <v>276</v>
      </c>
      <c r="F180" s="17">
        <v>1</v>
      </c>
      <c r="G180" s="16">
        <f t="shared" si="28"/>
        <v>15</v>
      </c>
      <c r="H180" s="18"/>
      <c r="R180" s="6">
        <f t="shared" si="20"/>
        <v>0</v>
      </c>
      <c r="S180" s="6">
        <f t="shared" si="24"/>
        <v>0</v>
      </c>
      <c r="T180" s="6">
        <f t="shared" si="25"/>
        <v>1</v>
      </c>
      <c r="U180" s="6">
        <f t="shared" si="21"/>
        <v>0</v>
      </c>
    </row>
    <row r="181" spans="1:21" ht="15" customHeight="1" x14ac:dyDescent="0.2">
      <c r="A181" s="145"/>
      <c r="B181" s="9"/>
      <c r="C181" s="10" t="s">
        <v>77</v>
      </c>
      <c r="D181" s="10"/>
      <c r="E181" s="10"/>
      <c r="F181" s="11">
        <v>3</v>
      </c>
      <c r="G181" s="10">
        <f>F181*$K$3*IF(NOT(ISBLANK(C181)), $K$4, IF(NOT(ISBLANK(D181)),$K$5, IF(ISBLANK(E181),0,$K$6)))</f>
        <v>75</v>
      </c>
      <c r="H181" s="12"/>
      <c r="R181" s="6">
        <f t="shared" si="20"/>
        <v>3</v>
      </c>
      <c r="S181" s="6">
        <f t="shared" si="24"/>
        <v>0</v>
      </c>
      <c r="T181" s="6">
        <f t="shared" si="25"/>
        <v>0</v>
      </c>
      <c r="U181" s="6">
        <f t="shared" si="21"/>
        <v>0</v>
      </c>
    </row>
    <row r="182" spans="1:21" ht="15.75" customHeight="1" thickBot="1" x14ac:dyDescent="0.25">
      <c r="A182" s="151"/>
      <c r="B182" s="24"/>
      <c r="C182" s="25"/>
      <c r="D182" s="25"/>
      <c r="E182" s="25"/>
      <c r="F182" s="26"/>
      <c r="G182" s="25"/>
      <c r="H182" s="27">
        <f>SUM(G174:G181)</f>
        <v>205</v>
      </c>
      <c r="R182" s="6">
        <f t="shared" si="20"/>
        <v>0</v>
      </c>
      <c r="S182" s="6">
        <f t="shared" si="24"/>
        <v>0</v>
      </c>
      <c r="T182" s="6">
        <f t="shared" si="25"/>
        <v>0</v>
      </c>
      <c r="U182" s="6">
        <f t="shared" si="21"/>
        <v>0</v>
      </c>
    </row>
    <row r="183" spans="1:21" ht="13.5" thickBot="1" x14ac:dyDescent="0.25">
      <c r="A183" s="140" t="s">
        <v>66</v>
      </c>
      <c r="B183" s="141"/>
      <c r="C183" s="141"/>
      <c r="D183" s="141"/>
      <c r="E183" s="141"/>
      <c r="F183" s="141"/>
      <c r="G183" s="141"/>
      <c r="H183" s="142"/>
      <c r="R183" s="6">
        <f t="shared" si="20"/>
        <v>0</v>
      </c>
      <c r="S183" s="6">
        <f t="shared" si="24"/>
        <v>0</v>
      </c>
      <c r="T183" s="6">
        <f t="shared" si="25"/>
        <v>0</v>
      </c>
      <c r="U183" s="6">
        <f t="shared" si="21"/>
        <v>1</v>
      </c>
    </row>
    <row r="184" spans="1:21" ht="13.5" thickBot="1" x14ac:dyDescent="0.25">
      <c r="A184" s="158"/>
      <c r="B184" s="134" t="s">
        <v>238</v>
      </c>
      <c r="C184" s="135"/>
      <c r="D184" s="135"/>
      <c r="E184" s="135"/>
      <c r="F184" s="135"/>
      <c r="G184" s="135"/>
      <c r="H184" s="136"/>
      <c r="R184" s="6">
        <f t="shared" si="20"/>
        <v>0</v>
      </c>
      <c r="S184" s="6">
        <f t="shared" si="24"/>
        <v>0</v>
      </c>
      <c r="T184" s="6">
        <f t="shared" si="25"/>
        <v>0</v>
      </c>
      <c r="U184" s="6">
        <f t="shared" si="21"/>
        <v>0</v>
      </c>
    </row>
    <row r="185" spans="1:21" ht="15" customHeight="1" x14ac:dyDescent="0.2">
      <c r="A185" s="158"/>
      <c r="B185" s="9"/>
      <c r="C185" s="10" t="s">
        <v>237</v>
      </c>
      <c r="D185" s="10"/>
      <c r="E185" s="10"/>
      <c r="F185" s="11">
        <v>1</v>
      </c>
      <c r="G185" s="10">
        <f t="shared" ref="G185:G194" si="29">F185*$K$3*IF(NOT(ISBLANK(C185)), $K$4, IF(NOT(ISBLANK(D185)),$K$5, IF(ISBLANK(E185),0,$K$6)))</f>
        <v>25</v>
      </c>
      <c r="H185" s="12"/>
      <c r="R185" s="6">
        <f t="shared" si="20"/>
        <v>1</v>
      </c>
      <c r="S185" s="6">
        <f t="shared" si="24"/>
        <v>0</v>
      </c>
      <c r="T185" s="6">
        <f t="shared" si="25"/>
        <v>0</v>
      </c>
      <c r="U185" s="6">
        <f t="shared" si="21"/>
        <v>0</v>
      </c>
    </row>
    <row r="186" spans="1:21" ht="15" customHeight="1" x14ac:dyDescent="0.2">
      <c r="A186" s="158"/>
      <c r="B186" s="15"/>
      <c r="C186" s="16" t="s">
        <v>166</v>
      </c>
      <c r="D186" s="16"/>
      <c r="E186" s="16"/>
      <c r="F186" s="17">
        <v>1</v>
      </c>
      <c r="G186" s="16">
        <f t="shared" si="29"/>
        <v>25</v>
      </c>
      <c r="H186" s="18"/>
      <c r="R186" s="6">
        <f t="shared" si="20"/>
        <v>1</v>
      </c>
      <c r="S186" s="6">
        <f t="shared" si="24"/>
        <v>0</v>
      </c>
      <c r="T186" s="6">
        <f t="shared" si="25"/>
        <v>0</v>
      </c>
      <c r="U186" s="6">
        <f t="shared" si="21"/>
        <v>0</v>
      </c>
    </row>
    <row r="187" spans="1:21" ht="15" customHeight="1" x14ac:dyDescent="0.2">
      <c r="A187" s="158"/>
      <c r="B187" s="9"/>
      <c r="C187" s="10" t="s">
        <v>174</v>
      </c>
      <c r="D187" s="10"/>
      <c r="E187" s="10"/>
      <c r="F187" s="11">
        <v>1</v>
      </c>
      <c r="G187" s="10">
        <f t="shared" si="29"/>
        <v>25</v>
      </c>
      <c r="H187" s="12"/>
      <c r="R187" s="6">
        <f t="shared" si="20"/>
        <v>1</v>
      </c>
      <c r="S187" s="6">
        <f t="shared" si="24"/>
        <v>0</v>
      </c>
      <c r="T187" s="6">
        <f t="shared" si="25"/>
        <v>0</v>
      </c>
      <c r="U187" s="6">
        <f t="shared" si="21"/>
        <v>0</v>
      </c>
    </row>
    <row r="188" spans="1:21" ht="15" customHeight="1" x14ac:dyDescent="0.2">
      <c r="A188" s="158"/>
      <c r="B188" s="15"/>
      <c r="C188" s="16" t="s">
        <v>71</v>
      </c>
      <c r="D188" s="16"/>
      <c r="E188" s="16"/>
      <c r="F188" s="17">
        <v>1</v>
      </c>
      <c r="G188" s="16">
        <f t="shared" si="29"/>
        <v>25</v>
      </c>
      <c r="H188" s="18"/>
      <c r="R188" s="6">
        <f t="shared" si="20"/>
        <v>1</v>
      </c>
      <c r="S188" s="6">
        <f t="shared" si="24"/>
        <v>0</v>
      </c>
      <c r="T188" s="6">
        <f t="shared" si="25"/>
        <v>0</v>
      </c>
      <c r="U188" s="6">
        <f t="shared" si="21"/>
        <v>0</v>
      </c>
    </row>
    <row r="189" spans="1:21" ht="15" customHeight="1" x14ac:dyDescent="0.2">
      <c r="A189" s="158"/>
      <c r="B189" s="9"/>
      <c r="C189" s="10" t="s">
        <v>72</v>
      </c>
      <c r="D189" s="10"/>
      <c r="E189" s="10"/>
      <c r="F189" s="11">
        <v>1</v>
      </c>
      <c r="G189" s="10">
        <f t="shared" si="29"/>
        <v>25</v>
      </c>
      <c r="H189" s="12"/>
      <c r="R189" s="6">
        <f t="shared" si="20"/>
        <v>1</v>
      </c>
      <c r="S189" s="6">
        <f t="shared" si="24"/>
        <v>0</v>
      </c>
      <c r="T189" s="6">
        <f t="shared" si="25"/>
        <v>0</v>
      </c>
      <c r="U189" s="6">
        <f t="shared" si="21"/>
        <v>0</v>
      </c>
    </row>
    <row r="190" spans="1:21" ht="15" customHeight="1" x14ac:dyDescent="0.2">
      <c r="A190" s="158"/>
      <c r="B190" s="15"/>
      <c r="C190" s="16" t="s">
        <v>133</v>
      </c>
      <c r="D190" s="16"/>
      <c r="E190" s="16"/>
      <c r="F190" s="17">
        <v>1</v>
      </c>
      <c r="G190" s="16">
        <f t="shared" si="29"/>
        <v>25</v>
      </c>
      <c r="H190" s="18"/>
      <c r="R190" s="6">
        <f t="shared" si="20"/>
        <v>1</v>
      </c>
      <c r="S190" s="6">
        <f t="shared" si="24"/>
        <v>0</v>
      </c>
      <c r="T190" s="6">
        <f t="shared" si="25"/>
        <v>0</v>
      </c>
      <c r="U190" s="6">
        <f t="shared" si="21"/>
        <v>0</v>
      </c>
    </row>
    <row r="191" spans="1:21" ht="15" customHeight="1" x14ac:dyDescent="0.2">
      <c r="A191" s="158"/>
      <c r="B191" s="9"/>
      <c r="C191" s="10" t="s">
        <v>74</v>
      </c>
      <c r="D191" s="10"/>
      <c r="E191" s="10"/>
      <c r="F191" s="11">
        <v>1</v>
      </c>
      <c r="G191" s="10">
        <f t="shared" si="29"/>
        <v>25</v>
      </c>
      <c r="H191" s="12"/>
      <c r="R191" s="6">
        <f t="shared" si="20"/>
        <v>1</v>
      </c>
      <c r="S191" s="6">
        <f t="shared" si="24"/>
        <v>0</v>
      </c>
      <c r="T191" s="6">
        <f t="shared" si="25"/>
        <v>0</v>
      </c>
      <c r="U191" s="6">
        <f t="shared" si="21"/>
        <v>0</v>
      </c>
    </row>
    <row r="192" spans="1:21" x14ac:dyDescent="0.2">
      <c r="A192" s="158"/>
      <c r="B192" s="15"/>
      <c r="C192" s="16"/>
      <c r="D192" s="16"/>
      <c r="E192" s="16" t="s">
        <v>275</v>
      </c>
      <c r="F192" s="17">
        <v>1</v>
      </c>
      <c r="G192" s="16">
        <f t="shared" si="29"/>
        <v>15</v>
      </c>
      <c r="H192" s="18"/>
      <c r="R192" s="6">
        <f t="shared" si="20"/>
        <v>0</v>
      </c>
      <c r="S192" s="6">
        <f t="shared" si="24"/>
        <v>0</v>
      </c>
      <c r="T192" s="6">
        <f t="shared" si="25"/>
        <v>1</v>
      </c>
      <c r="U192" s="6">
        <f t="shared" si="21"/>
        <v>0</v>
      </c>
    </row>
    <row r="193" spans="1:21" x14ac:dyDescent="0.2">
      <c r="A193" s="158"/>
      <c r="B193" s="9"/>
      <c r="C193" s="10"/>
      <c r="D193" s="10"/>
      <c r="E193" s="10" t="s">
        <v>276</v>
      </c>
      <c r="F193" s="11">
        <v>1</v>
      </c>
      <c r="G193" s="10">
        <f t="shared" si="29"/>
        <v>15</v>
      </c>
      <c r="H193" s="12"/>
      <c r="R193" s="6">
        <f t="shared" si="20"/>
        <v>0</v>
      </c>
      <c r="S193" s="6">
        <f t="shared" si="24"/>
        <v>0</v>
      </c>
      <c r="T193" s="6">
        <f t="shared" si="25"/>
        <v>1</v>
      </c>
      <c r="U193" s="6">
        <f t="shared" si="21"/>
        <v>0</v>
      </c>
    </row>
    <row r="194" spans="1:21" ht="15" customHeight="1" x14ac:dyDescent="0.2">
      <c r="A194" s="158"/>
      <c r="B194" s="15"/>
      <c r="C194" s="16" t="s">
        <v>77</v>
      </c>
      <c r="D194" s="16"/>
      <c r="E194" s="16"/>
      <c r="F194" s="17">
        <v>3</v>
      </c>
      <c r="G194" s="16">
        <f t="shared" si="29"/>
        <v>75</v>
      </c>
      <c r="H194" s="18"/>
      <c r="R194" s="6">
        <f t="shared" si="20"/>
        <v>3</v>
      </c>
      <c r="S194" s="6">
        <f t="shared" si="24"/>
        <v>0</v>
      </c>
      <c r="T194" s="6">
        <f t="shared" si="25"/>
        <v>0</v>
      </c>
      <c r="U194" s="6">
        <f t="shared" si="21"/>
        <v>0</v>
      </c>
    </row>
    <row r="195" spans="1:21" ht="15.75" customHeight="1" thickBot="1" x14ac:dyDescent="0.25">
      <c r="A195" s="159"/>
      <c r="B195" s="24"/>
      <c r="C195" s="25"/>
      <c r="D195" s="25"/>
      <c r="E195" s="25"/>
      <c r="F195" s="26"/>
      <c r="G195" s="25"/>
      <c r="H195" s="27">
        <f>SUM(G184:G194)</f>
        <v>280</v>
      </c>
      <c r="R195" s="6">
        <f t="shared" ref="R195:R258" si="30">IF(NOT(ISBLANK(C195)),1,0)*$F195</f>
        <v>0</v>
      </c>
      <c r="S195" s="6">
        <f t="shared" si="24"/>
        <v>0</v>
      </c>
      <c r="T195" s="6">
        <f t="shared" si="25"/>
        <v>0</v>
      </c>
      <c r="U195" s="6">
        <f t="shared" ref="U195:U258" si="31">IF(NOT(ISBLANK(A195)),1,0)</f>
        <v>0</v>
      </c>
    </row>
    <row r="196" spans="1:21" ht="13.5" thickBot="1" x14ac:dyDescent="0.25">
      <c r="A196" s="28" t="s">
        <v>64</v>
      </c>
      <c r="B196" s="29"/>
      <c r="C196" s="29"/>
      <c r="D196" s="29"/>
      <c r="E196" s="29"/>
      <c r="F196" s="30"/>
      <c r="G196" s="29"/>
      <c r="H196" s="31"/>
      <c r="R196" s="6">
        <f t="shared" si="30"/>
        <v>0</v>
      </c>
      <c r="S196" s="6">
        <f t="shared" si="24"/>
        <v>0</v>
      </c>
      <c r="T196" s="6">
        <f t="shared" si="25"/>
        <v>0</v>
      </c>
      <c r="U196" s="6">
        <f t="shared" si="31"/>
        <v>1</v>
      </c>
    </row>
    <row r="197" spans="1:21" ht="13.5" thickBot="1" x14ac:dyDescent="0.25">
      <c r="A197" s="61"/>
      <c r="B197" s="134" t="s">
        <v>241</v>
      </c>
      <c r="C197" s="135"/>
      <c r="D197" s="135"/>
      <c r="E197" s="135"/>
      <c r="F197" s="135"/>
      <c r="G197" s="135"/>
      <c r="H197" s="136"/>
      <c r="R197" s="6">
        <f t="shared" si="30"/>
        <v>0</v>
      </c>
      <c r="S197" s="6">
        <f t="shared" si="24"/>
        <v>0</v>
      </c>
      <c r="T197" s="6">
        <f t="shared" si="25"/>
        <v>0</v>
      </c>
      <c r="U197" s="6">
        <f t="shared" si="31"/>
        <v>0</v>
      </c>
    </row>
    <row r="198" spans="1:21" x14ac:dyDescent="0.2">
      <c r="A198" s="61"/>
      <c r="B198" s="9"/>
      <c r="C198" s="10" t="s">
        <v>242</v>
      </c>
      <c r="D198" s="10"/>
      <c r="E198" s="10"/>
      <c r="F198" s="11">
        <v>1</v>
      </c>
      <c r="G198" s="10">
        <f t="shared" ref="G198:G207" si="32">F198*$K$3*IF(NOT(ISBLANK(C198)), $K$4, IF(NOT(ISBLANK(D198)),$K$5, IF(ISBLANK(E198),0,$K$6)))</f>
        <v>25</v>
      </c>
      <c r="H198" s="12"/>
      <c r="R198" s="6">
        <f t="shared" si="30"/>
        <v>1</v>
      </c>
      <c r="S198" s="6">
        <f t="shared" si="24"/>
        <v>0</v>
      </c>
      <c r="T198" s="6">
        <f t="shared" si="25"/>
        <v>0</v>
      </c>
      <c r="U198" s="6">
        <f t="shared" si="31"/>
        <v>0</v>
      </c>
    </row>
    <row r="199" spans="1:21" ht="15" customHeight="1" x14ac:dyDescent="0.2">
      <c r="A199" s="61"/>
      <c r="B199" s="15"/>
      <c r="C199" s="16" t="s">
        <v>166</v>
      </c>
      <c r="D199" s="16"/>
      <c r="E199" s="16"/>
      <c r="F199" s="17">
        <v>1</v>
      </c>
      <c r="G199" s="16">
        <f t="shared" si="32"/>
        <v>25</v>
      </c>
      <c r="H199" s="18"/>
      <c r="R199" s="6">
        <f t="shared" si="30"/>
        <v>1</v>
      </c>
      <c r="S199" s="6">
        <f t="shared" si="24"/>
        <v>0</v>
      </c>
      <c r="T199" s="6">
        <f t="shared" si="25"/>
        <v>0</v>
      </c>
      <c r="U199" s="6">
        <f t="shared" si="31"/>
        <v>0</v>
      </c>
    </row>
    <row r="200" spans="1:21" ht="15" customHeight="1" x14ac:dyDescent="0.2">
      <c r="A200" s="61"/>
      <c r="B200" s="9"/>
      <c r="C200" s="10" t="s">
        <v>71</v>
      </c>
      <c r="D200" s="10"/>
      <c r="E200" s="10"/>
      <c r="F200" s="11">
        <v>1</v>
      </c>
      <c r="G200" s="10">
        <f t="shared" si="32"/>
        <v>25</v>
      </c>
      <c r="H200" s="12"/>
      <c r="R200" s="6">
        <f t="shared" si="30"/>
        <v>1</v>
      </c>
      <c r="S200" s="6">
        <f t="shared" si="24"/>
        <v>0</v>
      </c>
      <c r="T200" s="6">
        <f t="shared" si="25"/>
        <v>0</v>
      </c>
      <c r="U200" s="6">
        <f t="shared" si="31"/>
        <v>0</v>
      </c>
    </row>
    <row r="201" spans="1:21" ht="15" customHeight="1" x14ac:dyDescent="0.2">
      <c r="A201" s="61"/>
      <c r="B201" s="15"/>
      <c r="C201" s="16" t="s">
        <v>72</v>
      </c>
      <c r="D201" s="16"/>
      <c r="E201" s="16"/>
      <c r="F201" s="17">
        <v>1</v>
      </c>
      <c r="G201" s="16">
        <f t="shared" si="32"/>
        <v>25</v>
      </c>
      <c r="H201" s="18"/>
      <c r="R201" s="6">
        <f t="shared" si="30"/>
        <v>1</v>
      </c>
      <c r="S201" s="6">
        <f t="shared" si="24"/>
        <v>0</v>
      </c>
      <c r="T201" s="6">
        <f t="shared" si="25"/>
        <v>0</v>
      </c>
      <c r="U201" s="6">
        <f t="shared" si="31"/>
        <v>0</v>
      </c>
    </row>
    <row r="202" spans="1:21" ht="15" customHeight="1" x14ac:dyDescent="0.2">
      <c r="A202" s="61"/>
      <c r="B202" s="9"/>
      <c r="C202" s="10" t="s">
        <v>174</v>
      </c>
      <c r="D202" s="10"/>
      <c r="E202" s="10"/>
      <c r="F202" s="11">
        <v>1</v>
      </c>
      <c r="G202" s="10">
        <f t="shared" si="32"/>
        <v>25</v>
      </c>
      <c r="H202" s="12"/>
      <c r="R202" s="6">
        <f t="shared" si="30"/>
        <v>1</v>
      </c>
      <c r="S202" s="6">
        <f t="shared" si="24"/>
        <v>0</v>
      </c>
      <c r="T202" s="6">
        <f t="shared" si="25"/>
        <v>0</v>
      </c>
      <c r="U202" s="6">
        <f t="shared" si="31"/>
        <v>0</v>
      </c>
    </row>
    <row r="203" spans="1:21" ht="15" customHeight="1" x14ac:dyDescent="0.2">
      <c r="A203" s="61"/>
      <c r="B203" s="15"/>
      <c r="C203" s="16" t="s">
        <v>133</v>
      </c>
      <c r="D203" s="16"/>
      <c r="E203" s="16"/>
      <c r="F203" s="17">
        <v>1</v>
      </c>
      <c r="G203" s="16">
        <f t="shared" si="32"/>
        <v>25</v>
      </c>
      <c r="H203" s="18"/>
      <c r="R203" s="6">
        <f t="shared" si="30"/>
        <v>1</v>
      </c>
      <c r="S203" s="6">
        <f t="shared" si="24"/>
        <v>0</v>
      </c>
      <c r="T203" s="6">
        <f t="shared" si="25"/>
        <v>0</v>
      </c>
      <c r="U203" s="6">
        <f t="shared" si="31"/>
        <v>0</v>
      </c>
    </row>
    <row r="204" spans="1:21" ht="15" customHeight="1" x14ac:dyDescent="0.2">
      <c r="A204" s="61"/>
      <c r="B204" s="9"/>
      <c r="C204" s="10" t="s">
        <v>74</v>
      </c>
      <c r="D204" s="10"/>
      <c r="E204" s="10"/>
      <c r="F204" s="11">
        <v>1</v>
      </c>
      <c r="G204" s="10">
        <f t="shared" si="32"/>
        <v>25</v>
      </c>
      <c r="H204" s="12"/>
      <c r="R204" s="6">
        <f t="shared" si="30"/>
        <v>1</v>
      </c>
      <c r="S204" s="6">
        <f t="shared" si="24"/>
        <v>0</v>
      </c>
      <c r="T204" s="6">
        <f t="shared" si="25"/>
        <v>0</v>
      </c>
      <c r="U204" s="6">
        <f t="shared" si="31"/>
        <v>0</v>
      </c>
    </row>
    <row r="205" spans="1:21" x14ac:dyDescent="0.2">
      <c r="A205" s="61"/>
      <c r="B205" s="15"/>
      <c r="C205" s="16"/>
      <c r="D205" s="16"/>
      <c r="E205" s="16" t="s">
        <v>275</v>
      </c>
      <c r="F205" s="17">
        <v>1</v>
      </c>
      <c r="G205" s="16">
        <f t="shared" si="32"/>
        <v>15</v>
      </c>
      <c r="H205" s="18"/>
      <c r="R205" s="6">
        <f t="shared" si="30"/>
        <v>0</v>
      </c>
      <c r="S205" s="6">
        <f t="shared" si="24"/>
        <v>0</v>
      </c>
      <c r="T205" s="6">
        <f t="shared" si="25"/>
        <v>1</v>
      </c>
      <c r="U205" s="6">
        <f t="shared" si="31"/>
        <v>0</v>
      </c>
    </row>
    <row r="206" spans="1:21" x14ac:dyDescent="0.2">
      <c r="A206" s="61"/>
      <c r="B206" s="9"/>
      <c r="C206" s="10"/>
      <c r="D206" s="10"/>
      <c r="E206" s="10" t="s">
        <v>276</v>
      </c>
      <c r="F206" s="11">
        <v>1</v>
      </c>
      <c r="G206" s="10">
        <f t="shared" si="32"/>
        <v>15</v>
      </c>
      <c r="H206" s="12"/>
      <c r="R206" s="6">
        <f t="shared" si="30"/>
        <v>0</v>
      </c>
      <c r="S206" s="6">
        <f t="shared" si="24"/>
        <v>0</v>
      </c>
      <c r="T206" s="6">
        <f t="shared" si="25"/>
        <v>1</v>
      </c>
      <c r="U206" s="6">
        <f t="shared" si="31"/>
        <v>0</v>
      </c>
    </row>
    <row r="207" spans="1:21" ht="15" customHeight="1" x14ac:dyDescent="0.2">
      <c r="A207" s="61"/>
      <c r="B207" s="15"/>
      <c r="C207" s="16" t="s">
        <v>77</v>
      </c>
      <c r="D207" s="16"/>
      <c r="E207" s="16"/>
      <c r="F207" s="17">
        <v>3</v>
      </c>
      <c r="G207" s="16">
        <f t="shared" si="32"/>
        <v>75</v>
      </c>
      <c r="H207" s="18"/>
      <c r="R207" s="6">
        <f t="shared" si="30"/>
        <v>3</v>
      </c>
      <c r="S207" s="6">
        <f t="shared" si="24"/>
        <v>0</v>
      </c>
      <c r="T207" s="6">
        <f t="shared" si="25"/>
        <v>0</v>
      </c>
      <c r="U207" s="6">
        <f t="shared" si="31"/>
        <v>0</v>
      </c>
    </row>
    <row r="208" spans="1:21" ht="15" customHeight="1" thickBot="1" x14ac:dyDescent="0.25">
      <c r="A208" s="61"/>
      <c r="B208" s="24"/>
      <c r="C208" s="25"/>
      <c r="D208" s="25"/>
      <c r="E208" s="25"/>
      <c r="F208" s="26"/>
      <c r="G208" s="25"/>
      <c r="H208" s="27">
        <f>SUM(G197:G207)</f>
        <v>280</v>
      </c>
      <c r="R208" s="6">
        <f t="shared" si="30"/>
        <v>0</v>
      </c>
      <c r="S208" s="6">
        <f t="shared" si="24"/>
        <v>0</v>
      </c>
      <c r="T208" s="6">
        <f t="shared" si="25"/>
        <v>0</v>
      </c>
      <c r="U208" s="6">
        <f t="shared" si="31"/>
        <v>0</v>
      </c>
    </row>
    <row r="209" spans="1:21" ht="13.5" thickBot="1" x14ac:dyDescent="0.25">
      <c r="A209" s="146" t="s">
        <v>3</v>
      </c>
      <c r="B209" s="147"/>
      <c r="C209" s="147"/>
      <c r="D209" s="147"/>
      <c r="E209" s="147"/>
      <c r="F209" s="147"/>
      <c r="G209" s="147"/>
      <c r="H209" s="148"/>
      <c r="R209" s="6">
        <f t="shared" si="30"/>
        <v>0</v>
      </c>
      <c r="S209" s="6">
        <f t="shared" si="24"/>
        <v>0</v>
      </c>
      <c r="T209" s="6">
        <f t="shared" si="25"/>
        <v>0</v>
      </c>
      <c r="U209" s="6">
        <f t="shared" si="31"/>
        <v>1</v>
      </c>
    </row>
    <row r="210" spans="1:21" ht="13.5" thickBot="1" x14ac:dyDescent="0.25">
      <c r="A210" s="145"/>
      <c r="B210" s="134" t="s">
        <v>245</v>
      </c>
      <c r="C210" s="135"/>
      <c r="D210" s="135"/>
      <c r="E210" s="135"/>
      <c r="F210" s="135"/>
      <c r="G210" s="135"/>
      <c r="H210" s="136"/>
      <c r="R210" s="6">
        <f t="shared" si="30"/>
        <v>0</v>
      </c>
      <c r="S210" s="6">
        <f t="shared" ref="S210:S273" si="33">IF(NOT(ISBLANK(D210)),1,0)*$F210</f>
        <v>0</v>
      </c>
      <c r="T210" s="6">
        <f t="shared" ref="T210:T273" si="34">IF(NOT(ISBLANK(E210)),1,0)*$F210</f>
        <v>0</v>
      </c>
      <c r="U210" s="6">
        <f t="shared" si="31"/>
        <v>0</v>
      </c>
    </row>
    <row r="211" spans="1:21" x14ac:dyDescent="0.2">
      <c r="A211" s="145"/>
      <c r="B211" s="9"/>
      <c r="C211" s="10" t="s">
        <v>243</v>
      </c>
      <c r="D211" s="10"/>
      <c r="E211" s="10"/>
      <c r="F211" s="11">
        <v>1</v>
      </c>
      <c r="G211" s="10">
        <f>F211*$K$3*IF(NOT(ISBLANK(C211)), $K$4, IF(NOT(ISBLANK(D211)),$K$5, IF(ISBLANK(E211),0,$K$6)))</f>
        <v>25</v>
      </c>
      <c r="H211" s="12"/>
      <c r="R211" s="6">
        <f t="shared" si="30"/>
        <v>1</v>
      </c>
      <c r="S211" s="6">
        <f t="shared" si="33"/>
        <v>0</v>
      </c>
      <c r="T211" s="6">
        <f t="shared" si="34"/>
        <v>0</v>
      </c>
      <c r="U211" s="6">
        <f t="shared" si="31"/>
        <v>0</v>
      </c>
    </row>
    <row r="212" spans="1:21" x14ac:dyDescent="0.2">
      <c r="A212" s="145"/>
      <c r="B212" s="15"/>
      <c r="C212" s="16" t="s">
        <v>244</v>
      </c>
      <c r="D212" s="16"/>
      <c r="E212" s="16"/>
      <c r="F212" s="17">
        <v>1</v>
      </c>
      <c r="G212" s="16">
        <f>F212*$K$3*IF(NOT(ISBLANK(C212)), $K$4, IF(NOT(ISBLANK(D212)),$K$5, IF(ISBLANK(E212),0,$K$6)))</f>
        <v>25</v>
      </c>
      <c r="H212" s="18"/>
      <c r="R212" s="6">
        <f t="shared" si="30"/>
        <v>1</v>
      </c>
      <c r="S212" s="6">
        <f t="shared" si="33"/>
        <v>0</v>
      </c>
      <c r="T212" s="6">
        <f t="shared" si="34"/>
        <v>0</v>
      </c>
      <c r="U212" s="6">
        <f t="shared" si="31"/>
        <v>0</v>
      </c>
    </row>
    <row r="213" spans="1:21" x14ac:dyDescent="0.2">
      <c r="A213" s="145"/>
      <c r="B213" s="9"/>
      <c r="C213" s="10" t="s">
        <v>127</v>
      </c>
      <c r="D213" s="10"/>
      <c r="E213" s="10"/>
      <c r="F213" s="11">
        <v>1</v>
      </c>
      <c r="G213" s="10">
        <f>F213*$K$3*IF(NOT(ISBLANK(C213)), $K$4, IF(NOT(ISBLANK(D213)),$K$5, IF(ISBLANK(E213),0,$K$6)))</f>
        <v>25</v>
      </c>
      <c r="H213" s="12"/>
      <c r="R213" s="6">
        <f t="shared" si="30"/>
        <v>1</v>
      </c>
      <c r="S213" s="6">
        <f t="shared" si="33"/>
        <v>0</v>
      </c>
      <c r="T213" s="6">
        <f t="shared" si="34"/>
        <v>0</v>
      </c>
      <c r="U213" s="6">
        <f t="shared" si="31"/>
        <v>0</v>
      </c>
    </row>
    <row r="214" spans="1:21" x14ac:dyDescent="0.2">
      <c r="A214" s="145"/>
      <c r="B214" s="15"/>
      <c r="C214" s="16"/>
      <c r="D214" s="16"/>
      <c r="E214" s="16" t="s">
        <v>275</v>
      </c>
      <c r="F214" s="17">
        <v>1</v>
      </c>
      <c r="G214" s="16">
        <f t="shared" ref="G214:G215" si="35">F214*$K$3*IF(NOT(ISBLANK(C214)), $K$4, IF(NOT(ISBLANK(D214)),$K$5, IF(ISBLANK(E214),0,$K$6)))</f>
        <v>15</v>
      </c>
      <c r="H214" s="18"/>
      <c r="R214" s="6">
        <f t="shared" si="30"/>
        <v>0</v>
      </c>
      <c r="S214" s="6">
        <f t="shared" si="33"/>
        <v>0</v>
      </c>
      <c r="T214" s="6">
        <f t="shared" si="34"/>
        <v>1</v>
      </c>
      <c r="U214" s="6">
        <f t="shared" si="31"/>
        <v>0</v>
      </c>
    </row>
    <row r="215" spans="1:21" x14ac:dyDescent="0.2">
      <c r="A215" s="145"/>
      <c r="B215" s="9"/>
      <c r="C215" s="10"/>
      <c r="D215" s="10"/>
      <c r="E215" s="10" t="s">
        <v>276</v>
      </c>
      <c r="F215" s="11">
        <v>1</v>
      </c>
      <c r="G215" s="10">
        <f t="shared" si="35"/>
        <v>15</v>
      </c>
      <c r="H215" s="12"/>
      <c r="R215" s="6">
        <f t="shared" si="30"/>
        <v>0</v>
      </c>
      <c r="S215" s="6">
        <f t="shared" si="33"/>
        <v>0</v>
      </c>
      <c r="T215" s="6">
        <f t="shared" si="34"/>
        <v>1</v>
      </c>
      <c r="U215" s="6">
        <f t="shared" si="31"/>
        <v>0</v>
      </c>
    </row>
    <row r="216" spans="1:21" x14ac:dyDescent="0.2">
      <c r="A216" s="145"/>
      <c r="B216" s="15"/>
      <c r="C216" s="16" t="s">
        <v>77</v>
      </c>
      <c r="D216" s="16"/>
      <c r="E216" s="16"/>
      <c r="F216" s="17">
        <v>3</v>
      </c>
      <c r="G216" s="16">
        <f>F216*$K$3*IF(NOT(ISBLANK(C216)), $K$4, IF(NOT(ISBLANK(D216)),$K$5, IF(ISBLANK(E216),0,$K$6)))</f>
        <v>75</v>
      </c>
      <c r="H216" s="18"/>
      <c r="R216" s="6">
        <f t="shared" si="30"/>
        <v>3</v>
      </c>
      <c r="S216" s="6">
        <f t="shared" si="33"/>
        <v>0</v>
      </c>
      <c r="T216" s="6">
        <f t="shared" si="34"/>
        <v>0</v>
      </c>
      <c r="U216" s="6">
        <f t="shared" si="31"/>
        <v>0</v>
      </c>
    </row>
    <row r="217" spans="1:21" ht="13.5" thickBot="1" x14ac:dyDescent="0.25">
      <c r="A217" s="151"/>
      <c r="B217" s="24"/>
      <c r="C217" s="25"/>
      <c r="D217" s="25"/>
      <c r="E217" s="25"/>
      <c r="F217" s="26"/>
      <c r="G217" s="25"/>
      <c r="H217" s="27">
        <f>SUM(G210:G216)</f>
        <v>180</v>
      </c>
      <c r="R217" s="6">
        <f t="shared" si="30"/>
        <v>0</v>
      </c>
      <c r="S217" s="6">
        <f t="shared" si="33"/>
        <v>0</v>
      </c>
      <c r="T217" s="6">
        <f t="shared" si="34"/>
        <v>0</v>
      </c>
      <c r="U217" s="6">
        <f t="shared" si="31"/>
        <v>0</v>
      </c>
    </row>
    <row r="218" spans="1:21" ht="13.5" thickBot="1" x14ac:dyDescent="0.25">
      <c r="A218" s="50" t="s">
        <v>67</v>
      </c>
      <c r="B218" s="51"/>
      <c r="C218" s="51"/>
      <c r="D218" s="51"/>
      <c r="E218" s="51"/>
      <c r="F218" s="51"/>
      <c r="G218" s="51"/>
      <c r="H218" s="52"/>
      <c r="R218" s="6">
        <f t="shared" si="30"/>
        <v>0</v>
      </c>
      <c r="S218" s="6">
        <f t="shared" si="33"/>
        <v>0</v>
      </c>
      <c r="T218" s="6">
        <f t="shared" si="34"/>
        <v>0</v>
      </c>
      <c r="U218" s="6">
        <f t="shared" si="31"/>
        <v>1</v>
      </c>
    </row>
    <row r="219" spans="1:21" ht="13.5" thickBot="1" x14ac:dyDescent="0.25">
      <c r="A219" s="145"/>
      <c r="B219" s="134" t="s">
        <v>246</v>
      </c>
      <c r="C219" s="135"/>
      <c r="D219" s="135"/>
      <c r="E219" s="135"/>
      <c r="F219" s="135"/>
      <c r="G219" s="135"/>
      <c r="H219" s="136"/>
      <c r="R219" s="6">
        <f t="shared" si="30"/>
        <v>0</v>
      </c>
      <c r="S219" s="6">
        <f t="shared" si="33"/>
        <v>0</v>
      </c>
      <c r="T219" s="6">
        <f t="shared" si="34"/>
        <v>0</v>
      </c>
      <c r="U219" s="6">
        <f t="shared" si="31"/>
        <v>0</v>
      </c>
    </row>
    <row r="220" spans="1:21" x14ac:dyDescent="0.2">
      <c r="A220" s="145"/>
      <c r="B220" s="9"/>
      <c r="C220" s="10" t="s">
        <v>243</v>
      </c>
      <c r="D220" s="10"/>
      <c r="E220" s="10"/>
      <c r="F220" s="11">
        <v>1</v>
      </c>
      <c r="G220" s="10">
        <f>F220*$K$3*IF(NOT(ISBLANK(C220)), $K$4, IF(NOT(ISBLANK(D220)),$K$5, IF(ISBLANK(E220),0,$K$6)))</f>
        <v>25</v>
      </c>
      <c r="H220" s="12"/>
      <c r="R220" s="6">
        <f t="shared" si="30"/>
        <v>1</v>
      </c>
      <c r="S220" s="6">
        <f t="shared" si="33"/>
        <v>0</v>
      </c>
      <c r="T220" s="6">
        <f t="shared" si="34"/>
        <v>0</v>
      </c>
      <c r="U220" s="6">
        <f t="shared" si="31"/>
        <v>0</v>
      </c>
    </row>
    <row r="221" spans="1:21" x14ac:dyDescent="0.2">
      <c r="A221" s="145"/>
      <c r="B221" s="15"/>
      <c r="C221" s="16" t="s">
        <v>244</v>
      </c>
      <c r="D221" s="16"/>
      <c r="E221" s="16"/>
      <c r="F221" s="17">
        <v>1</v>
      </c>
      <c r="G221" s="16">
        <f>F221*$K$3*IF(NOT(ISBLANK(C221)), $K$4, IF(NOT(ISBLANK(D221)),$K$5, IF(ISBLANK(E221),0,$K$6)))</f>
        <v>25</v>
      </c>
      <c r="H221" s="18"/>
      <c r="R221" s="6">
        <f t="shared" si="30"/>
        <v>1</v>
      </c>
      <c r="S221" s="6">
        <f t="shared" si="33"/>
        <v>0</v>
      </c>
      <c r="T221" s="6">
        <f t="shared" si="34"/>
        <v>0</v>
      </c>
      <c r="U221" s="6">
        <f t="shared" si="31"/>
        <v>0</v>
      </c>
    </row>
    <row r="222" spans="1:21" x14ac:dyDescent="0.2">
      <c r="A222" s="145"/>
      <c r="B222" s="9"/>
      <c r="C222" s="10" t="s">
        <v>127</v>
      </c>
      <c r="D222" s="10"/>
      <c r="E222" s="10"/>
      <c r="F222" s="11">
        <v>1</v>
      </c>
      <c r="G222" s="10">
        <f>F222*$K$3*IF(NOT(ISBLANK(C222)), $K$4, IF(NOT(ISBLANK(D222)),$K$5, IF(ISBLANK(E222),0,$K$6)))</f>
        <v>25</v>
      </c>
      <c r="H222" s="12"/>
      <c r="R222" s="6">
        <f t="shared" si="30"/>
        <v>1</v>
      </c>
      <c r="S222" s="6">
        <f t="shared" si="33"/>
        <v>0</v>
      </c>
      <c r="T222" s="6">
        <f t="shared" si="34"/>
        <v>0</v>
      </c>
      <c r="U222" s="6">
        <f t="shared" si="31"/>
        <v>0</v>
      </c>
    </row>
    <row r="223" spans="1:21" x14ac:dyDescent="0.2">
      <c r="A223" s="145"/>
      <c r="B223" s="15"/>
      <c r="C223" s="16"/>
      <c r="D223" s="16"/>
      <c r="E223" s="16" t="s">
        <v>275</v>
      </c>
      <c r="F223" s="17">
        <v>1</v>
      </c>
      <c r="G223" s="16">
        <f t="shared" ref="G223:G224" si="36">F223*$K$3*IF(NOT(ISBLANK(C223)), $K$4, IF(NOT(ISBLANK(D223)),$K$5, IF(ISBLANK(E223),0,$K$6)))</f>
        <v>15</v>
      </c>
      <c r="H223" s="18"/>
      <c r="R223" s="6">
        <f t="shared" si="30"/>
        <v>0</v>
      </c>
      <c r="S223" s="6">
        <f t="shared" si="33"/>
        <v>0</v>
      </c>
      <c r="T223" s="6">
        <f t="shared" si="34"/>
        <v>1</v>
      </c>
      <c r="U223" s="6">
        <f t="shared" si="31"/>
        <v>0</v>
      </c>
    </row>
    <row r="224" spans="1:21" x14ac:dyDescent="0.2">
      <c r="A224" s="145"/>
      <c r="B224" s="9"/>
      <c r="C224" s="10"/>
      <c r="D224" s="10"/>
      <c r="E224" s="10" t="s">
        <v>276</v>
      </c>
      <c r="F224" s="11">
        <v>1</v>
      </c>
      <c r="G224" s="10">
        <f t="shared" si="36"/>
        <v>15</v>
      </c>
      <c r="H224" s="12"/>
      <c r="R224" s="6">
        <f t="shared" si="30"/>
        <v>0</v>
      </c>
      <c r="S224" s="6">
        <f t="shared" si="33"/>
        <v>0</v>
      </c>
      <c r="T224" s="6">
        <f t="shared" si="34"/>
        <v>1</v>
      </c>
      <c r="U224" s="6">
        <f t="shared" si="31"/>
        <v>0</v>
      </c>
    </row>
    <row r="225" spans="1:21" x14ac:dyDescent="0.2">
      <c r="A225" s="145"/>
      <c r="B225" s="15"/>
      <c r="C225" s="16" t="s">
        <v>77</v>
      </c>
      <c r="D225" s="16"/>
      <c r="E225" s="16"/>
      <c r="F225" s="17">
        <v>3</v>
      </c>
      <c r="G225" s="16">
        <f>F225*$K$3*IF(NOT(ISBLANK(C225)), $K$4, IF(NOT(ISBLANK(D225)),$K$5, IF(ISBLANK(E225),0,$K$6)))</f>
        <v>75</v>
      </c>
      <c r="H225" s="18"/>
      <c r="R225" s="6">
        <f t="shared" si="30"/>
        <v>3</v>
      </c>
      <c r="S225" s="6">
        <f t="shared" si="33"/>
        <v>0</v>
      </c>
      <c r="T225" s="6">
        <f t="shared" si="34"/>
        <v>0</v>
      </c>
      <c r="U225" s="6">
        <f t="shared" si="31"/>
        <v>0</v>
      </c>
    </row>
    <row r="226" spans="1:21" ht="13.5" thickBot="1" x14ac:dyDescent="0.25">
      <c r="A226" s="151"/>
      <c r="B226" s="24"/>
      <c r="C226" s="25"/>
      <c r="D226" s="25"/>
      <c r="E226" s="25"/>
      <c r="F226" s="26"/>
      <c r="G226" s="25"/>
      <c r="H226" s="27">
        <f>SUM(G219:G225)</f>
        <v>180</v>
      </c>
      <c r="R226" s="6">
        <f t="shared" si="30"/>
        <v>0</v>
      </c>
      <c r="S226" s="6">
        <f t="shared" si="33"/>
        <v>0</v>
      </c>
      <c r="T226" s="6">
        <f t="shared" si="34"/>
        <v>0</v>
      </c>
      <c r="U226" s="6">
        <f t="shared" si="31"/>
        <v>0</v>
      </c>
    </row>
    <row r="227" spans="1:21" ht="13.5" thickBot="1" x14ac:dyDescent="0.25">
      <c r="A227" s="50" t="s">
        <v>4</v>
      </c>
      <c r="B227" s="51"/>
      <c r="C227" s="51"/>
      <c r="D227" s="51"/>
      <c r="E227" s="51"/>
      <c r="F227" s="51"/>
      <c r="G227" s="51"/>
      <c r="H227" s="52"/>
      <c r="R227" s="6">
        <f t="shared" si="30"/>
        <v>0</v>
      </c>
      <c r="S227" s="6">
        <f t="shared" si="33"/>
        <v>0</v>
      </c>
      <c r="T227" s="6">
        <f t="shared" si="34"/>
        <v>0</v>
      </c>
      <c r="U227" s="6">
        <f t="shared" si="31"/>
        <v>1</v>
      </c>
    </row>
    <row r="228" spans="1:21" ht="13.5" thickBot="1" x14ac:dyDescent="0.25">
      <c r="A228" s="145"/>
      <c r="B228" s="134" t="s">
        <v>179</v>
      </c>
      <c r="C228" s="135"/>
      <c r="D228" s="135"/>
      <c r="E228" s="135"/>
      <c r="F228" s="135"/>
      <c r="G228" s="135"/>
      <c r="H228" s="136"/>
      <c r="R228" s="6">
        <f t="shared" si="30"/>
        <v>0</v>
      </c>
      <c r="S228" s="6">
        <f t="shared" si="33"/>
        <v>0</v>
      </c>
      <c r="T228" s="6">
        <f t="shared" si="34"/>
        <v>0</v>
      </c>
      <c r="U228" s="6">
        <f t="shared" si="31"/>
        <v>0</v>
      </c>
    </row>
    <row r="229" spans="1:21" x14ac:dyDescent="0.2">
      <c r="A229" s="145"/>
      <c r="B229" s="9"/>
      <c r="C229" s="10" t="s">
        <v>180</v>
      </c>
      <c r="D229" s="10"/>
      <c r="E229" s="10"/>
      <c r="F229" s="11">
        <f>(COUNTA(C:C)-2)/10</f>
        <v>20.8</v>
      </c>
      <c r="G229" s="10">
        <f>F229*$K$3*IF(NOT(ISBLANK(C229)), $K$4, IF(NOT(ISBLANK(D229)),$K$5, IF(ISBLANK(E229),0,$K$6)))</f>
        <v>520</v>
      </c>
      <c r="H229" s="12"/>
      <c r="R229" s="6">
        <f t="shared" si="30"/>
        <v>20.8</v>
      </c>
      <c r="S229" s="6">
        <f t="shared" si="33"/>
        <v>0</v>
      </c>
      <c r="T229" s="6">
        <f t="shared" si="34"/>
        <v>0</v>
      </c>
      <c r="U229" s="6">
        <f t="shared" si="31"/>
        <v>0</v>
      </c>
    </row>
    <row r="230" spans="1:21" x14ac:dyDescent="0.2">
      <c r="A230" s="145"/>
      <c r="B230" s="15"/>
      <c r="C230" s="16" t="s">
        <v>181</v>
      </c>
      <c r="D230" s="16"/>
      <c r="E230" s="16"/>
      <c r="F230" s="17">
        <f>(COUNTA(B:B)-2)/6</f>
        <v>8</v>
      </c>
      <c r="G230" s="16">
        <f>F230*$K$3*IF(NOT(ISBLANK(C230)), $K$4, IF(NOT(ISBLANK(D230)),$K$5, IF(ISBLANK(E230),0,$K$6)))</f>
        <v>200</v>
      </c>
      <c r="H230" s="18"/>
      <c r="R230" s="6">
        <f t="shared" si="30"/>
        <v>8</v>
      </c>
      <c r="S230" s="6">
        <f t="shared" si="33"/>
        <v>0</v>
      </c>
      <c r="T230" s="6">
        <f t="shared" si="34"/>
        <v>0</v>
      </c>
      <c r="U230" s="6">
        <f t="shared" si="31"/>
        <v>0</v>
      </c>
    </row>
    <row r="231" spans="1:21" x14ac:dyDescent="0.2">
      <c r="A231" s="145"/>
      <c r="B231" s="9"/>
      <c r="C231" s="10" t="s">
        <v>261</v>
      </c>
      <c r="D231" s="10"/>
      <c r="E231" s="10"/>
      <c r="F231" s="11">
        <v>5</v>
      </c>
      <c r="G231" s="10">
        <f>F231*$K$3*IF(NOT(ISBLANK(C231)), $K$4, IF(NOT(ISBLANK(D231)),$K$5, IF(ISBLANK(E231),0,$K$6)))</f>
        <v>125</v>
      </c>
      <c r="H231" s="12"/>
      <c r="R231" s="6">
        <f t="shared" si="30"/>
        <v>5</v>
      </c>
      <c r="S231" s="6">
        <f t="shared" si="33"/>
        <v>0</v>
      </c>
      <c r="T231" s="6">
        <f t="shared" si="34"/>
        <v>0</v>
      </c>
      <c r="U231" s="6">
        <f t="shared" si="31"/>
        <v>0</v>
      </c>
    </row>
    <row r="232" spans="1:21" x14ac:dyDescent="0.2">
      <c r="A232" s="145"/>
      <c r="B232" s="15"/>
      <c r="C232" s="16" t="s">
        <v>262</v>
      </c>
      <c r="D232" s="16"/>
      <c r="E232" s="16"/>
      <c r="F232" s="17">
        <v>5</v>
      </c>
      <c r="G232" s="16">
        <f>F232*$K$3*IF(NOT(ISBLANK(C232)), $K$4, IF(NOT(ISBLANK(D232)),$K$5, IF(ISBLANK(E232),0,$K$6)))</f>
        <v>125</v>
      </c>
      <c r="H232" s="18"/>
      <c r="R232" s="6">
        <f t="shared" si="30"/>
        <v>5</v>
      </c>
      <c r="S232" s="6">
        <f t="shared" si="33"/>
        <v>0</v>
      </c>
      <c r="T232" s="6">
        <f t="shared" si="34"/>
        <v>0</v>
      </c>
      <c r="U232" s="6">
        <f t="shared" si="31"/>
        <v>0</v>
      </c>
    </row>
    <row r="233" spans="1:21" ht="13.5" thickBot="1" x14ac:dyDescent="0.25">
      <c r="A233" s="145"/>
      <c r="B233" s="32"/>
      <c r="C233" s="33"/>
      <c r="D233" s="33"/>
      <c r="E233" s="33"/>
      <c r="F233" s="34"/>
      <c r="G233" s="33"/>
      <c r="H233" s="35">
        <f>SUM(G228:G232)</f>
        <v>970</v>
      </c>
      <c r="R233" s="6">
        <f t="shared" si="30"/>
        <v>0</v>
      </c>
      <c r="S233" s="6">
        <f t="shared" si="33"/>
        <v>0</v>
      </c>
      <c r="T233" s="6">
        <f t="shared" si="34"/>
        <v>0</v>
      </c>
      <c r="U233" s="6">
        <f t="shared" si="31"/>
        <v>0</v>
      </c>
    </row>
    <row r="234" spans="1:21" ht="13.5" thickBot="1" x14ac:dyDescent="0.25">
      <c r="A234" s="54" t="s">
        <v>11</v>
      </c>
      <c r="B234" s="55"/>
      <c r="C234" s="55"/>
      <c r="D234" s="55"/>
      <c r="E234" s="55"/>
      <c r="F234" s="55"/>
      <c r="G234" s="55"/>
      <c r="H234" s="56"/>
      <c r="R234" s="6">
        <f t="shared" si="30"/>
        <v>0</v>
      </c>
      <c r="S234" s="6">
        <f t="shared" si="33"/>
        <v>0</v>
      </c>
      <c r="T234" s="6">
        <f t="shared" si="34"/>
        <v>0</v>
      </c>
      <c r="U234" s="6">
        <f t="shared" si="31"/>
        <v>1</v>
      </c>
    </row>
    <row r="235" spans="1:21" ht="13.5" thickBot="1" x14ac:dyDescent="0.25">
      <c r="A235" s="61"/>
      <c r="B235" s="134" t="s">
        <v>247</v>
      </c>
      <c r="C235" s="135"/>
      <c r="D235" s="135"/>
      <c r="E235" s="135"/>
      <c r="F235" s="135"/>
      <c r="G235" s="135"/>
      <c r="H235" s="136"/>
      <c r="R235" s="6">
        <f t="shared" si="30"/>
        <v>0</v>
      </c>
      <c r="S235" s="6">
        <f t="shared" si="33"/>
        <v>0</v>
      </c>
      <c r="T235" s="6">
        <f t="shared" si="34"/>
        <v>0</v>
      </c>
      <c r="U235" s="6">
        <f t="shared" si="31"/>
        <v>0</v>
      </c>
    </row>
    <row r="236" spans="1:21" x14ac:dyDescent="0.2">
      <c r="A236" s="61"/>
      <c r="B236" s="9"/>
      <c r="C236" s="10"/>
      <c r="D236" s="10" t="s">
        <v>248</v>
      </c>
      <c r="E236" s="10"/>
      <c r="F236" s="11">
        <v>3</v>
      </c>
      <c r="G236" s="10">
        <f>F236*$K$3*IF(NOT(ISBLANK(C236)), $K$4, IF(NOT(ISBLANK(D236)),$K$5, IF(ISBLANK(E236),0,$K$6)))</f>
        <v>60</v>
      </c>
      <c r="H236" s="12"/>
      <c r="R236" s="6">
        <f t="shared" si="30"/>
        <v>0</v>
      </c>
      <c r="S236" s="6">
        <f t="shared" si="33"/>
        <v>3</v>
      </c>
      <c r="T236" s="6">
        <f t="shared" si="34"/>
        <v>0</v>
      </c>
      <c r="U236" s="6">
        <f t="shared" si="31"/>
        <v>0</v>
      </c>
    </row>
    <row r="237" spans="1:21" x14ac:dyDescent="0.2">
      <c r="A237" s="61"/>
      <c r="B237" s="15"/>
      <c r="C237" s="16"/>
      <c r="D237" s="16"/>
      <c r="E237" s="16" t="s">
        <v>249</v>
      </c>
      <c r="F237" s="17">
        <v>3</v>
      </c>
      <c r="G237" s="16">
        <f>F237*$K$3*IF(NOT(ISBLANK(C237)), $K$4, IF(NOT(ISBLANK(D237)),$K$5, IF(ISBLANK(E237),0,$K$6)))</f>
        <v>45</v>
      </c>
      <c r="H237" s="18"/>
      <c r="R237" s="6">
        <f t="shared" si="30"/>
        <v>0</v>
      </c>
      <c r="S237" s="6">
        <f t="shared" si="33"/>
        <v>0</v>
      </c>
      <c r="T237" s="6">
        <f t="shared" si="34"/>
        <v>3</v>
      </c>
      <c r="U237" s="6">
        <f t="shared" si="31"/>
        <v>0</v>
      </c>
    </row>
    <row r="238" spans="1:21" x14ac:dyDescent="0.2">
      <c r="A238" s="61"/>
      <c r="B238" s="9"/>
      <c r="C238" s="10"/>
      <c r="D238" s="10" t="s">
        <v>251</v>
      </c>
      <c r="E238" s="10"/>
      <c r="F238" s="11">
        <v>3</v>
      </c>
      <c r="G238" s="10">
        <f>F238*$K$3*IF(NOT(ISBLANK(C238)), $K$4, IF(NOT(ISBLANK(D238)),$K$5, IF(ISBLANK(E238),0,$K$6)))</f>
        <v>60</v>
      </c>
      <c r="H238" s="12"/>
      <c r="R238" s="6">
        <f t="shared" si="30"/>
        <v>0</v>
      </c>
      <c r="S238" s="6">
        <f t="shared" si="33"/>
        <v>3</v>
      </c>
      <c r="T238" s="6">
        <f t="shared" si="34"/>
        <v>0</v>
      </c>
      <c r="U238" s="6">
        <f t="shared" si="31"/>
        <v>0</v>
      </c>
    </row>
    <row r="239" spans="1:21" x14ac:dyDescent="0.2">
      <c r="A239" s="61"/>
      <c r="B239" s="15"/>
      <c r="C239" s="16" t="s">
        <v>252</v>
      </c>
      <c r="D239" s="16"/>
      <c r="E239" s="16"/>
      <c r="F239" s="17">
        <v>3</v>
      </c>
      <c r="G239" s="16">
        <f>F239*$K$3*IF(NOT(ISBLANK(C239)), $K$4, IF(NOT(ISBLANK(D239)),$K$5, IF(ISBLANK(E239),0,$K$6)))</f>
        <v>75</v>
      </c>
      <c r="H239" s="18"/>
      <c r="R239" s="6">
        <f t="shared" si="30"/>
        <v>3</v>
      </c>
      <c r="S239" s="6">
        <f t="shared" si="33"/>
        <v>0</v>
      </c>
      <c r="T239" s="6">
        <f t="shared" si="34"/>
        <v>0</v>
      </c>
      <c r="U239" s="6">
        <f t="shared" si="31"/>
        <v>0</v>
      </c>
    </row>
    <row r="240" spans="1:21" x14ac:dyDescent="0.2">
      <c r="A240" s="61"/>
      <c r="B240" s="9"/>
      <c r="C240" s="10" t="s">
        <v>250</v>
      </c>
      <c r="D240" s="10"/>
      <c r="E240" s="10"/>
      <c r="F240" s="11">
        <v>5</v>
      </c>
      <c r="G240" s="10">
        <f>F240*$K$3*IF(NOT(ISBLANK(C240)), $K$4, IF(NOT(ISBLANK(D240)),$K$5, IF(ISBLANK(E240),0,$K$6)))</f>
        <v>125</v>
      </c>
      <c r="H240" s="12"/>
      <c r="R240" s="6">
        <f t="shared" si="30"/>
        <v>5</v>
      </c>
      <c r="S240" s="6">
        <f t="shared" si="33"/>
        <v>0</v>
      </c>
      <c r="T240" s="6">
        <f t="shared" si="34"/>
        <v>0</v>
      </c>
      <c r="U240" s="6">
        <f t="shared" si="31"/>
        <v>0</v>
      </c>
    </row>
    <row r="241" spans="1:21" ht="13.5" thickBot="1" x14ac:dyDescent="0.25">
      <c r="A241" s="62"/>
      <c r="B241" s="24"/>
      <c r="C241" s="25"/>
      <c r="D241" s="25"/>
      <c r="E241" s="25"/>
      <c r="F241" s="26"/>
      <c r="G241" s="25"/>
      <c r="H241" s="27">
        <f>SUM(G235:G240)</f>
        <v>365</v>
      </c>
      <c r="R241" s="6">
        <f t="shared" si="30"/>
        <v>0</v>
      </c>
      <c r="S241" s="6">
        <f t="shared" si="33"/>
        <v>0</v>
      </c>
      <c r="T241" s="6">
        <f t="shared" si="34"/>
        <v>0</v>
      </c>
      <c r="U241" s="6">
        <f t="shared" si="31"/>
        <v>0</v>
      </c>
    </row>
    <row r="242" spans="1:21" ht="13.5" thickBot="1" x14ac:dyDescent="0.25">
      <c r="A242" s="54" t="s">
        <v>6</v>
      </c>
      <c r="B242" s="55"/>
      <c r="C242" s="55"/>
      <c r="D242" s="55"/>
      <c r="E242" s="55"/>
      <c r="F242" s="55"/>
      <c r="G242" s="55"/>
      <c r="H242" s="56"/>
      <c r="R242" s="6">
        <f t="shared" si="30"/>
        <v>0</v>
      </c>
      <c r="S242" s="6">
        <f t="shared" si="33"/>
        <v>0</v>
      </c>
      <c r="T242" s="6">
        <f t="shared" si="34"/>
        <v>0</v>
      </c>
      <c r="U242" s="6">
        <f t="shared" si="31"/>
        <v>1</v>
      </c>
    </row>
    <row r="243" spans="1:21" ht="13.5" thickBot="1" x14ac:dyDescent="0.25">
      <c r="A243" s="149"/>
      <c r="B243" s="134" t="s">
        <v>14</v>
      </c>
      <c r="C243" s="135"/>
      <c r="D243" s="135"/>
      <c r="E243" s="135"/>
      <c r="F243" s="135"/>
      <c r="G243" s="135"/>
      <c r="H243" s="136"/>
      <c r="R243" s="6">
        <f t="shared" si="30"/>
        <v>0</v>
      </c>
      <c r="S243" s="6">
        <f t="shared" si="33"/>
        <v>0</v>
      </c>
      <c r="T243" s="6">
        <f t="shared" si="34"/>
        <v>0</v>
      </c>
      <c r="U243" s="6">
        <f t="shared" si="31"/>
        <v>0</v>
      </c>
    </row>
    <row r="244" spans="1:21" x14ac:dyDescent="0.2">
      <c r="A244" s="149"/>
      <c r="B244" s="9"/>
      <c r="C244" s="10"/>
      <c r="D244" s="10" t="s">
        <v>34</v>
      </c>
      <c r="E244" s="10"/>
      <c r="F244" s="11">
        <v>1</v>
      </c>
      <c r="G244" s="10">
        <f>F244*$K$3*IF(NOT(ISBLANK(C244)), $K$4, IF(NOT(ISBLANK(D244)),$K$5, IF(ISBLANK(E244),0,$K$6)))</f>
        <v>20</v>
      </c>
      <c r="H244" s="12"/>
      <c r="R244" s="6">
        <f t="shared" si="30"/>
        <v>0</v>
      </c>
      <c r="S244" s="6">
        <f t="shared" si="33"/>
        <v>1</v>
      </c>
      <c r="T244" s="6">
        <f t="shared" si="34"/>
        <v>0</v>
      </c>
      <c r="U244" s="6">
        <f t="shared" si="31"/>
        <v>0</v>
      </c>
    </row>
    <row r="245" spans="1:21" x14ac:dyDescent="0.2">
      <c r="A245" s="149"/>
      <c r="B245" s="15"/>
      <c r="C245" s="16"/>
      <c r="D245" s="16" t="s">
        <v>35</v>
      </c>
      <c r="E245" s="16"/>
      <c r="F245" s="17">
        <v>1</v>
      </c>
      <c r="G245" s="16">
        <f>F245*$K$3*IF(NOT(ISBLANK(C245)), $K$4, IF(NOT(ISBLANK(D245)),$K$5, IF(ISBLANK(E245),0,$K$6)))</f>
        <v>20</v>
      </c>
      <c r="H245" s="18"/>
      <c r="R245" s="6">
        <f t="shared" si="30"/>
        <v>0</v>
      </c>
      <c r="S245" s="6">
        <f t="shared" si="33"/>
        <v>1</v>
      </c>
      <c r="T245" s="6">
        <f t="shared" si="34"/>
        <v>0</v>
      </c>
      <c r="U245" s="6">
        <f t="shared" si="31"/>
        <v>0</v>
      </c>
    </row>
    <row r="246" spans="1:21" ht="13.5" thickBot="1" x14ac:dyDescent="0.25">
      <c r="A246" s="149"/>
      <c r="B246" s="32"/>
      <c r="C246" s="33"/>
      <c r="D246" s="33"/>
      <c r="E246" s="33"/>
      <c r="F246" s="34"/>
      <c r="G246" s="33"/>
      <c r="H246" s="35">
        <f>SUM(G244:G245)</f>
        <v>40</v>
      </c>
      <c r="R246" s="6">
        <f t="shared" si="30"/>
        <v>0</v>
      </c>
      <c r="S246" s="6">
        <f t="shared" si="33"/>
        <v>0</v>
      </c>
      <c r="T246" s="6">
        <f t="shared" si="34"/>
        <v>0</v>
      </c>
      <c r="U246" s="6">
        <f t="shared" si="31"/>
        <v>0</v>
      </c>
    </row>
    <row r="247" spans="1:21" ht="13.5" thickBot="1" x14ac:dyDescent="0.25">
      <c r="A247" s="149"/>
      <c r="B247" s="134" t="s">
        <v>12</v>
      </c>
      <c r="C247" s="135"/>
      <c r="D247" s="135"/>
      <c r="E247" s="135"/>
      <c r="F247" s="135"/>
      <c r="G247" s="135"/>
      <c r="H247" s="136"/>
      <c r="R247" s="6">
        <f t="shared" si="30"/>
        <v>0</v>
      </c>
      <c r="S247" s="6">
        <f t="shared" si="33"/>
        <v>0</v>
      </c>
      <c r="T247" s="6">
        <f t="shared" si="34"/>
        <v>0</v>
      </c>
      <c r="U247" s="6">
        <f t="shared" si="31"/>
        <v>0</v>
      </c>
    </row>
    <row r="248" spans="1:21" x14ac:dyDescent="0.2">
      <c r="A248" s="149"/>
      <c r="B248" s="9"/>
      <c r="C248" s="10" t="s">
        <v>34</v>
      </c>
      <c r="D248" s="10"/>
      <c r="E248" s="10"/>
      <c r="F248" s="11">
        <v>1</v>
      </c>
      <c r="G248" s="10">
        <f>F248*$K$3*IF(NOT(ISBLANK(C248)), $K$4, IF(NOT(ISBLANK(D248)),$K$5, IF(ISBLANK(E248),0,$K$6)))</f>
        <v>25</v>
      </c>
      <c r="H248" s="12"/>
      <c r="R248" s="6">
        <f t="shared" si="30"/>
        <v>1</v>
      </c>
      <c r="S248" s="6">
        <f t="shared" si="33"/>
        <v>0</v>
      </c>
      <c r="T248" s="6">
        <f t="shared" si="34"/>
        <v>0</v>
      </c>
      <c r="U248" s="6">
        <f t="shared" si="31"/>
        <v>0</v>
      </c>
    </row>
    <row r="249" spans="1:21" x14ac:dyDescent="0.2">
      <c r="A249" s="149"/>
      <c r="B249" s="15"/>
      <c r="C249" s="16" t="s">
        <v>82</v>
      </c>
      <c r="D249" s="16"/>
      <c r="E249" s="16"/>
      <c r="F249" s="17">
        <v>1</v>
      </c>
      <c r="G249" s="16">
        <f>F249*$K$3*IF(NOT(ISBLANK(C249)), $K$4, IF(NOT(ISBLANK(D249)),$K$5, IF(ISBLANK(E249),0,$K$6)))</f>
        <v>25</v>
      </c>
      <c r="H249" s="18"/>
      <c r="R249" s="6">
        <f t="shared" si="30"/>
        <v>1</v>
      </c>
      <c r="S249" s="6">
        <f t="shared" si="33"/>
        <v>0</v>
      </c>
      <c r="T249" s="6">
        <f t="shared" si="34"/>
        <v>0</v>
      </c>
      <c r="U249" s="6">
        <f t="shared" si="31"/>
        <v>0</v>
      </c>
    </row>
    <row r="250" spans="1:21" x14ac:dyDescent="0.2">
      <c r="A250" s="149"/>
      <c r="B250" s="9"/>
      <c r="C250" s="10" t="s">
        <v>36</v>
      </c>
      <c r="D250" s="10"/>
      <c r="E250" s="10"/>
      <c r="F250" s="11">
        <v>1</v>
      </c>
      <c r="G250" s="10">
        <f>F250*$K$3*IF(NOT(ISBLANK(C250)), $K$4, IF(NOT(ISBLANK(D250)),$K$5, IF(ISBLANK(E250),0,$K$6)))</f>
        <v>25</v>
      </c>
      <c r="H250" s="12"/>
      <c r="R250" s="6">
        <f t="shared" si="30"/>
        <v>1</v>
      </c>
      <c r="S250" s="6">
        <f t="shared" si="33"/>
        <v>0</v>
      </c>
      <c r="T250" s="6">
        <f t="shared" si="34"/>
        <v>0</v>
      </c>
      <c r="U250" s="6">
        <f t="shared" si="31"/>
        <v>0</v>
      </c>
    </row>
    <row r="251" spans="1:21" x14ac:dyDescent="0.2">
      <c r="A251" s="149"/>
      <c r="B251" s="15"/>
      <c r="C251" s="16" t="s">
        <v>35</v>
      </c>
      <c r="D251" s="16"/>
      <c r="E251" s="16"/>
      <c r="F251" s="17">
        <v>1</v>
      </c>
      <c r="G251" s="16">
        <f>F251*$K$3*IF(NOT(ISBLANK(C251)), $K$4, IF(NOT(ISBLANK(D251)),$K$5, IF(ISBLANK(E251),0,$K$6)))</f>
        <v>25</v>
      </c>
      <c r="H251" s="18"/>
      <c r="R251" s="6">
        <f t="shared" si="30"/>
        <v>1</v>
      </c>
      <c r="S251" s="6">
        <f t="shared" si="33"/>
        <v>0</v>
      </c>
      <c r="T251" s="6">
        <f t="shared" si="34"/>
        <v>0</v>
      </c>
      <c r="U251" s="6">
        <f t="shared" si="31"/>
        <v>0</v>
      </c>
    </row>
    <row r="252" spans="1:21" x14ac:dyDescent="0.2">
      <c r="A252" s="149"/>
      <c r="B252" s="9"/>
      <c r="C252" s="10" t="s">
        <v>37</v>
      </c>
      <c r="D252" s="10"/>
      <c r="E252" s="10"/>
      <c r="F252" s="11">
        <v>2</v>
      </c>
      <c r="G252" s="10">
        <f>F252*$K$3*IF(NOT(ISBLANK(C252)), $K$4, IF(NOT(ISBLANK(D252)),$K$5, IF(ISBLANK(E252),0,$K$6)))</f>
        <v>50</v>
      </c>
      <c r="H252" s="12"/>
      <c r="R252" s="6">
        <f t="shared" si="30"/>
        <v>2</v>
      </c>
      <c r="S252" s="6">
        <f t="shared" si="33"/>
        <v>0</v>
      </c>
      <c r="T252" s="6">
        <f t="shared" si="34"/>
        <v>0</v>
      </c>
      <c r="U252" s="6">
        <f t="shared" si="31"/>
        <v>0</v>
      </c>
    </row>
    <row r="253" spans="1:21" ht="13.5" thickBot="1" x14ac:dyDescent="0.25">
      <c r="A253" s="149"/>
      <c r="B253" s="24"/>
      <c r="C253" s="25"/>
      <c r="D253" s="25"/>
      <c r="E253" s="25"/>
      <c r="F253" s="26"/>
      <c r="G253" s="25"/>
      <c r="H253" s="27">
        <f>SUM(G248:G252)</f>
        <v>150</v>
      </c>
      <c r="R253" s="6">
        <f t="shared" si="30"/>
        <v>0</v>
      </c>
      <c r="S253" s="6">
        <f t="shared" si="33"/>
        <v>0</v>
      </c>
      <c r="T253" s="6">
        <f t="shared" si="34"/>
        <v>0</v>
      </c>
      <c r="U253" s="6">
        <f t="shared" si="31"/>
        <v>0</v>
      </c>
    </row>
    <row r="254" spans="1:21" ht="13.5" thickBot="1" x14ac:dyDescent="0.25">
      <c r="A254" s="54" t="s">
        <v>5</v>
      </c>
      <c r="B254" s="55"/>
      <c r="C254" s="55"/>
      <c r="D254" s="55"/>
      <c r="E254" s="55"/>
      <c r="F254" s="55"/>
      <c r="G254" s="55"/>
      <c r="H254" s="56"/>
      <c r="R254" s="6">
        <f t="shared" si="30"/>
        <v>0</v>
      </c>
      <c r="S254" s="6">
        <f t="shared" si="33"/>
        <v>0</v>
      </c>
      <c r="T254" s="6">
        <f t="shared" si="34"/>
        <v>0</v>
      </c>
      <c r="U254" s="6">
        <f t="shared" si="31"/>
        <v>1</v>
      </c>
    </row>
    <row r="255" spans="1:21" x14ac:dyDescent="0.2">
      <c r="A255" s="92"/>
      <c r="B255" s="137" t="s">
        <v>271</v>
      </c>
      <c r="C255" s="138"/>
      <c r="D255" s="138"/>
      <c r="E255" s="138"/>
      <c r="F255" s="138"/>
      <c r="G255" s="138"/>
      <c r="H255" s="139"/>
      <c r="R255" s="6">
        <f t="shared" si="30"/>
        <v>0</v>
      </c>
      <c r="S255" s="6">
        <f t="shared" si="33"/>
        <v>0</v>
      </c>
      <c r="T255" s="6">
        <f t="shared" si="34"/>
        <v>0</v>
      </c>
      <c r="U255" s="6">
        <f t="shared" si="31"/>
        <v>0</v>
      </c>
    </row>
    <row r="256" spans="1:21" x14ac:dyDescent="0.2">
      <c r="A256" s="92"/>
      <c r="B256" s="36"/>
      <c r="C256" s="37" t="s">
        <v>270</v>
      </c>
      <c r="D256" s="37"/>
      <c r="E256" s="37"/>
      <c r="F256" s="11">
        <v>1</v>
      </c>
      <c r="G256" s="10">
        <f>F256*$K$3*IF(NOT(ISBLANK(C256)), $K$4, IF(NOT(ISBLANK(D256)),$K$5, IF(ISBLANK(E256),0,$K$6)))</f>
        <v>25</v>
      </c>
      <c r="H256" s="38"/>
      <c r="R256" s="6">
        <f t="shared" si="30"/>
        <v>1</v>
      </c>
      <c r="S256" s="6">
        <f t="shared" si="33"/>
        <v>0</v>
      </c>
      <c r="T256" s="6">
        <f t="shared" si="34"/>
        <v>0</v>
      </c>
      <c r="U256" s="6">
        <f t="shared" si="31"/>
        <v>0</v>
      </c>
    </row>
    <row r="257" spans="1:21" x14ac:dyDescent="0.2">
      <c r="A257" s="92"/>
      <c r="B257" s="39"/>
      <c r="C257" s="40" t="s">
        <v>77</v>
      </c>
      <c r="D257" s="40"/>
      <c r="E257" s="40"/>
      <c r="F257" s="17">
        <v>3</v>
      </c>
      <c r="G257" s="16">
        <f>F257*$K$3*IF(NOT(ISBLANK(C257)), $K$4, IF(NOT(ISBLANK(D257)),$K$5, IF(ISBLANK(E257),0,$K$6)))</f>
        <v>75</v>
      </c>
      <c r="H257" s="41"/>
      <c r="R257" s="6">
        <f t="shared" si="30"/>
        <v>3</v>
      </c>
      <c r="S257" s="6">
        <f t="shared" si="33"/>
        <v>0</v>
      </c>
      <c r="T257" s="6">
        <f t="shared" si="34"/>
        <v>0</v>
      </c>
      <c r="U257" s="6">
        <f t="shared" si="31"/>
        <v>0</v>
      </c>
    </row>
    <row r="258" spans="1:21" x14ac:dyDescent="0.2">
      <c r="A258" s="92"/>
      <c r="B258" s="36"/>
      <c r="C258" s="37" t="s">
        <v>272</v>
      </c>
      <c r="D258" s="37"/>
      <c r="E258" s="37"/>
      <c r="F258" s="11">
        <v>2</v>
      </c>
      <c r="G258" s="10">
        <f>F258*$K$3*IF(NOT(ISBLANK(C258)), $K$4, IF(NOT(ISBLANK(D258)),$K$5, IF(ISBLANK(E258),0,$K$6)))</f>
        <v>50</v>
      </c>
      <c r="H258" s="38"/>
      <c r="R258" s="6">
        <f t="shared" si="30"/>
        <v>2</v>
      </c>
      <c r="S258" s="6">
        <f t="shared" si="33"/>
        <v>0</v>
      </c>
      <c r="T258" s="6">
        <f t="shared" si="34"/>
        <v>0</v>
      </c>
      <c r="U258" s="6">
        <f t="shared" si="31"/>
        <v>0</v>
      </c>
    </row>
    <row r="259" spans="1:21" x14ac:dyDescent="0.2">
      <c r="A259" s="92"/>
      <c r="B259" s="39"/>
      <c r="C259" s="40" t="s">
        <v>274</v>
      </c>
      <c r="D259" s="40"/>
      <c r="E259" s="40"/>
      <c r="F259" s="17">
        <v>2</v>
      </c>
      <c r="G259" s="16">
        <f>F259*$K$3*IF(NOT(ISBLANK(C259)), $K$4, IF(NOT(ISBLANK(D259)),$K$5, IF(ISBLANK(E259),0,$K$6)))</f>
        <v>50</v>
      </c>
      <c r="H259" s="41"/>
      <c r="R259" s="6">
        <f t="shared" ref="R259:R322" si="37">IF(NOT(ISBLANK(C259)),1,0)*$F259</f>
        <v>2</v>
      </c>
      <c r="S259" s="6">
        <f t="shared" si="33"/>
        <v>0</v>
      </c>
      <c r="T259" s="6">
        <f t="shared" si="34"/>
        <v>0</v>
      </c>
      <c r="U259" s="6">
        <f t="shared" ref="U259:U322" si="38">IF(NOT(ISBLANK(A259)),1,0)</f>
        <v>0</v>
      </c>
    </row>
    <row r="260" spans="1:21" x14ac:dyDescent="0.2">
      <c r="A260" s="92"/>
      <c r="B260" s="36"/>
      <c r="C260" s="37" t="s">
        <v>273</v>
      </c>
      <c r="D260" s="37"/>
      <c r="E260" s="37"/>
      <c r="F260" s="11">
        <v>2</v>
      </c>
      <c r="G260" s="10">
        <f>F260*$K$3*IF(NOT(ISBLANK(C260)), $K$4, IF(NOT(ISBLANK(D260)),$K$5, IF(ISBLANK(E260),0,$K$6)))</f>
        <v>50</v>
      </c>
      <c r="H260" s="38"/>
      <c r="R260" s="6">
        <f t="shared" si="37"/>
        <v>2</v>
      </c>
      <c r="S260" s="6">
        <f t="shared" si="33"/>
        <v>0</v>
      </c>
      <c r="T260" s="6">
        <f t="shared" si="34"/>
        <v>0</v>
      </c>
      <c r="U260" s="6">
        <f t="shared" si="38"/>
        <v>0</v>
      </c>
    </row>
    <row r="261" spans="1:21" ht="13.5" thickBot="1" x14ac:dyDescent="0.25">
      <c r="A261" s="92"/>
      <c r="B261" s="42"/>
      <c r="C261" s="43"/>
      <c r="D261" s="43"/>
      <c r="E261" s="43"/>
      <c r="F261" s="26"/>
      <c r="G261" s="43"/>
      <c r="H261" s="27">
        <f>SUM(G256:G260)</f>
        <v>250</v>
      </c>
      <c r="R261" s="6">
        <f t="shared" si="37"/>
        <v>0</v>
      </c>
      <c r="S261" s="6">
        <f t="shared" si="33"/>
        <v>0</v>
      </c>
      <c r="T261" s="6">
        <f t="shared" si="34"/>
        <v>0</v>
      </c>
      <c r="U261" s="6">
        <f t="shared" si="38"/>
        <v>0</v>
      </c>
    </row>
    <row r="262" spans="1:21" x14ac:dyDescent="0.2">
      <c r="A262" s="92"/>
      <c r="B262" s="137" t="s">
        <v>9</v>
      </c>
      <c r="C262" s="138"/>
      <c r="D262" s="138"/>
      <c r="E262" s="138"/>
      <c r="F262" s="138"/>
      <c r="G262" s="138"/>
      <c r="H262" s="139"/>
      <c r="R262" s="6">
        <f t="shared" si="37"/>
        <v>0</v>
      </c>
      <c r="S262" s="6">
        <f t="shared" si="33"/>
        <v>0</v>
      </c>
      <c r="T262" s="6">
        <f t="shared" si="34"/>
        <v>0</v>
      </c>
      <c r="U262" s="6">
        <f t="shared" si="38"/>
        <v>0</v>
      </c>
    </row>
    <row r="263" spans="1:21" x14ac:dyDescent="0.2">
      <c r="A263" s="92"/>
      <c r="B263" s="36"/>
      <c r="C263" s="37" t="s">
        <v>96</v>
      </c>
      <c r="D263" s="37"/>
      <c r="E263" s="37"/>
      <c r="F263" s="11">
        <v>2</v>
      </c>
      <c r="G263" s="10">
        <f>F263*$K$3*IF(NOT(ISBLANK(C263)), $K$4, IF(NOT(ISBLANK(D263)),$K$5, IF(ISBLANK(E263),0,$K$6)))</f>
        <v>50</v>
      </c>
      <c r="H263" s="38"/>
      <c r="R263" s="6">
        <f t="shared" si="37"/>
        <v>2</v>
      </c>
      <c r="S263" s="6">
        <f t="shared" si="33"/>
        <v>0</v>
      </c>
      <c r="T263" s="6">
        <f t="shared" si="34"/>
        <v>0</v>
      </c>
      <c r="U263" s="6">
        <f t="shared" si="38"/>
        <v>0</v>
      </c>
    </row>
    <row r="264" spans="1:21" x14ac:dyDescent="0.2">
      <c r="A264" s="92"/>
      <c r="B264" s="39"/>
      <c r="C264" s="40" t="s">
        <v>97</v>
      </c>
      <c r="D264" s="40"/>
      <c r="E264" s="40"/>
      <c r="F264" s="17">
        <v>2</v>
      </c>
      <c r="G264" s="16">
        <f>F264*$K$3*IF(NOT(ISBLANK(C264)), $K$4, IF(NOT(ISBLANK(D264)),$K$5, IF(ISBLANK(E264),0,$K$6)))</f>
        <v>50</v>
      </c>
      <c r="H264" s="41"/>
      <c r="R264" s="6">
        <f t="shared" si="37"/>
        <v>2</v>
      </c>
      <c r="S264" s="6">
        <f t="shared" si="33"/>
        <v>0</v>
      </c>
      <c r="T264" s="6">
        <f t="shared" si="34"/>
        <v>0</v>
      </c>
      <c r="U264" s="6">
        <f t="shared" si="38"/>
        <v>0</v>
      </c>
    </row>
    <row r="265" spans="1:21" x14ac:dyDescent="0.2">
      <c r="A265" s="92"/>
      <c r="B265" s="36"/>
      <c r="C265" s="37" t="s">
        <v>86</v>
      </c>
      <c r="D265" s="37"/>
      <c r="E265" s="37"/>
      <c r="F265" s="11">
        <v>2</v>
      </c>
      <c r="G265" s="10">
        <f>F265*$K$3*IF(NOT(ISBLANK(C265)), $K$4, IF(NOT(ISBLANK(D265)),$K$5, IF(ISBLANK(E265),0,$K$6)))</f>
        <v>50</v>
      </c>
      <c r="H265" s="38"/>
      <c r="R265" s="6">
        <f t="shared" si="37"/>
        <v>2</v>
      </c>
      <c r="S265" s="6">
        <f t="shared" si="33"/>
        <v>0</v>
      </c>
      <c r="T265" s="6">
        <f t="shared" si="34"/>
        <v>0</v>
      </c>
      <c r="U265" s="6">
        <f t="shared" si="38"/>
        <v>0</v>
      </c>
    </row>
    <row r="266" spans="1:21" x14ac:dyDescent="0.2">
      <c r="A266" s="92"/>
      <c r="B266" s="39"/>
      <c r="C266" s="40" t="s">
        <v>87</v>
      </c>
      <c r="D266" s="40"/>
      <c r="E266" s="40"/>
      <c r="F266" s="17">
        <v>2</v>
      </c>
      <c r="G266" s="16">
        <f>F266*$K$3*IF(NOT(ISBLANK(C266)), $K$4, IF(NOT(ISBLANK(D266)),$K$5, IF(ISBLANK(E266),0,$K$6)))</f>
        <v>50</v>
      </c>
      <c r="H266" s="41"/>
      <c r="R266" s="6">
        <f t="shared" si="37"/>
        <v>2</v>
      </c>
      <c r="S266" s="6">
        <f t="shared" si="33"/>
        <v>0</v>
      </c>
      <c r="T266" s="6">
        <f t="shared" si="34"/>
        <v>0</v>
      </c>
      <c r="U266" s="6">
        <f t="shared" si="38"/>
        <v>0</v>
      </c>
    </row>
    <row r="267" spans="1:21" x14ac:dyDescent="0.2">
      <c r="A267" s="92"/>
      <c r="B267" s="36"/>
      <c r="C267" s="37" t="s">
        <v>88</v>
      </c>
      <c r="D267" s="37"/>
      <c r="E267" s="37"/>
      <c r="F267" s="11">
        <v>2</v>
      </c>
      <c r="G267" s="10">
        <f>F267*$K$3*IF(NOT(ISBLANK(C267)), $K$4, IF(NOT(ISBLANK(D267)),$K$5, IF(ISBLANK(E267),0,$K$6)))</f>
        <v>50</v>
      </c>
      <c r="H267" s="38"/>
      <c r="R267" s="6">
        <f t="shared" si="37"/>
        <v>2</v>
      </c>
      <c r="S267" s="6">
        <f t="shared" si="33"/>
        <v>0</v>
      </c>
      <c r="T267" s="6">
        <f t="shared" si="34"/>
        <v>0</v>
      </c>
      <c r="U267" s="6">
        <f t="shared" si="38"/>
        <v>0</v>
      </c>
    </row>
    <row r="268" spans="1:21" ht="13.5" thickBot="1" x14ac:dyDescent="0.25">
      <c r="A268" s="92"/>
      <c r="B268" s="42"/>
      <c r="C268" s="43"/>
      <c r="D268" s="43"/>
      <c r="E268" s="43"/>
      <c r="F268" s="26"/>
      <c r="G268" s="43"/>
      <c r="H268" s="27">
        <f>SUM(G263:G267)</f>
        <v>250</v>
      </c>
      <c r="R268" s="6">
        <f t="shared" si="37"/>
        <v>0</v>
      </c>
      <c r="S268" s="6">
        <f t="shared" si="33"/>
        <v>0</v>
      </c>
      <c r="T268" s="6">
        <f t="shared" si="34"/>
        <v>0</v>
      </c>
      <c r="U268" s="6">
        <f t="shared" si="38"/>
        <v>0</v>
      </c>
    </row>
    <row r="269" spans="1:21" x14ac:dyDescent="0.2">
      <c r="A269" s="92"/>
      <c r="B269" s="137" t="s">
        <v>8</v>
      </c>
      <c r="C269" s="138"/>
      <c r="D269" s="138"/>
      <c r="E269" s="138"/>
      <c r="F269" s="138"/>
      <c r="G269" s="138"/>
      <c r="H269" s="139"/>
      <c r="R269" s="6">
        <f t="shared" si="37"/>
        <v>0</v>
      </c>
      <c r="S269" s="6">
        <f t="shared" si="33"/>
        <v>0</v>
      </c>
      <c r="T269" s="6">
        <f t="shared" si="34"/>
        <v>0</v>
      </c>
      <c r="U269" s="6">
        <f t="shared" si="38"/>
        <v>0</v>
      </c>
    </row>
    <row r="270" spans="1:21" x14ac:dyDescent="0.2">
      <c r="A270" s="92"/>
      <c r="B270" s="36"/>
      <c r="C270" s="37" t="s">
        <v>106</v>
      </c>
      <c r="D270" s="37"/>
      <c r="E270" s="37"/>
      <c r="F270" s="11">
        <v>2</v>
      </c>
      <c r="G270" s="10">
        <f>F270*$K$3*IF(NOT(ISBLANK(C270)), $K$4, IF(NOT(ISBLANK(D270)),$K$5, IF(ISBLANK(E270),0,$K$6)))</f>
        <v>50</v>
      </c>
      <c r="H270" s="38"/>
      <c r="R270" s="6">
        <f t="shared" si="37"/>
        <v>2</v>
      </c>
      <c r="S270" s="6">
        <f t="shared" si="33"/>
        <v>0</v>
      </c>
      <c r="T270" s="6">
        <f t="shared" si="34"/>
        <v>0</v>
      </c>
      <c r="U270" s="6">
        <f t="shared" si="38"/>
        <v>0</v>
      </c>
    </row>
    <row r="271" spans="1:21" x14ac:dyDescent="0.2">
      <c r="A271" s="92"/>
      <c r="B271" s="39"/>
      <c r="C271" s="40" t="s">
        <v>107</v>
      </c>
      <c r="D271" s="40"/>
      <c r="E271" s="40"/>
      <c r="F271" s="17">
        <v>2</v>
      </c>
      <c r="G271" s="16">
        <f>F271*$K$3*IF(NOT(ISBLANK(C271)), $K$4, IF(NOT(ISBLANK(D271)),$K$5, IF(ISBLANK(E271),0,$K$6)))</f>
        <v>50</v>
      </c>
      <c r="H271" s="41"/>
      <c r="R271" s="6">
        <f t="shared" si="37"/>
        <v>2</v>
      </c>
      <c r="S271" s="6">
        <f t="shared" si="33"/>
        <v>0</v>
      </c>
      <c r="T271" s="6">
        <f t="shared" si="34"/>
        <v>0</v>
      </c>
      <c r="U271" s="6">
        <f t="shared" si="38"/>
        <v>0</v>
      </c>
    </row>
    <row r="272" spans="1:21" x14ac:dyDescent="0.2">
      <c r="A272" s="92"/>
      <c r="B272" s="36"/>
      <c r="C272" s="37" t="s">
        <v>108</v>
      </c>
      <c r="D272" s="37"/>
      <c r="E272" s="37"/>
      <c r="F272" s="11">
        <v>2</v>
      </c>
      <c r="G272" s="10">
        <f>F272*$K$3*IF(NOT(ISBLANK(C272)), $K$4, IF(NOT(ISBLANK(D272)),$K$5, IF(ISBLANK(E272),0,$K$6)))</f>
        <v>50</v>
      </c>
      <c r="H272" s="38"/>
      <c r="R272" s="6">
        <f t="shared" si="37"/>
        <v>2</v>
      </c>
      <c r="S272" s="6">
        <f t="shared" si="33"/>
        <v>0</v>
      </c>
      <c r="T272" s="6">
        <f t="shared" si="34"/>
        <v>0</v>
      </c>
      <c r="U272" s="6">
        <f t="shared" si="38"/>
        <v>0</v>
      </c>
    </row>
    <row r="273" spans="1:21" ht="13.5" thickBot="1" x14ac:dyDescent="0.25">
      <c r="A273" s="92"/>
      <c r="B273" s="42"/>
      <c r="C273" s="43"/>
      <c r="D273" s="43"/>
      <c r="E273" s="43"/>
      <c r="F273" s="26"/>
      <c r="G273" s="43"/>
      <c r="H273" s="27">
        <f>SUM(G270:G272)</f>
        <v>150</v>
      </c>
      <c r="R273" s="6">
        <f t="shared" si="37"/>
        <v>0</v>
      </c>
      <c r="S273" s="6">
        <f t="shared" si="33"/>
        <v>0</v>
      </c>
      <c r="T273" s="6">
        <f t="shared" si="34"/>
        <v>0</v>
      </c>
      <c r="U273" s="6">
        <f t="shared" si="38"/>
        <v>0</v>
      </c>
    </row>
    <row r="274" spans="1:21" x14ac:dyDescent="0.2">
      <c r="A274" s="92"/>
      <c r="B274" s="137" t="s">
        <v>62</v>
      </c>
      <c r="C274" s="138"/>
      <c r="D274" s="138"/>
      <c r="E274" s="138"/>
      <c r="F274" s="138"/>
      <c r="G274" s="138"/>
      <c r="H274" s="139"/>
      <c r="R274" s="6">
        <f t="shared" si="37"/>
        <v>0</v>
      </c>
      <c r="S274" s="6">
        <f t="shared" ref="S274:S337" si="39">IF(NOT(ISBLANK(D274)),1,0)*$F274</f>
        <v>0</v>
      </c>
      <c r="T274" s="6">
        <f t="shared" ref="T274:T337" si="40">IF(NOT(ISBLANK(E274)),1,0)*$F274</f>
        <v>0</v>
      </c>
      <c r="U274" s="6">
        <f t="shared" si="38"/>
        <v>0</v>
      </c>
    </row>
    <row r="275" spans="1:21" x14ac:dyDescent="0.2">
      <c r="A275" s="92"/>
      <c r="B275" s="36"/>
      <c r="C275" s="37" t="s">
        <v>110</v>
      </c>
      <c r="D275" s="37"/>
      <c r="E275" s="37"/>
      <c r="F275" s="11">
        <v>2</v>
      </c>
      <c r="G275" s="10">
        <f>F275*$K$3*IF(NOT(ISBLANK(C275)), $K$4, IF(NOT(ISBLANK(D275)),$K$5, IF(ISBLANK(E275),0,$K$6)))</f>
        <v>50</v>
      </c>
      <c r="H275" s="38"/>
      <c r="R275" s="6">
        <f t="shared" si="37"/>
        <v>2</v>
      </c>
      <c r="S275" s="6">
        <f t="shared" si="39"/>
        <v>0</v>
      </c>
      <c r="T275" s="6">
        <f t="shared" si="40"/>
        <v>0</v>
      </c>
      <c r="U275" s="6">
        <f t="shared" si="38"/>
        <v>0</v>
      </c>
    </row>
    <row r="276" spans="1:21" x14ac:dyDescent="0.2">
      <c r="A276" s="92"/>
      <c r="B276" s="39"/>
      <c r="C276" s="40" t="s">
        <v>111</v>
      </c>
      <c r="D276" s="40"/>
      <c r="E276" s="40"/>
      <c r="F276" s="17">
        <v>2</v>
      </c>
      <c r="G276" s="16">
        <f>F276*$K$3*IF(NOT(ISBLANK(C276)), $K$4, IF(NOT(ISBLANK(D276)),$K$5, IF(ISBLANK(E276),0,$K$6)))</f>
        <v>50</v>
      </c>
      <c r="H276" s="41"/>
      <c r="R276" s="6">
        <f t="shared" si="37"/>
        <v>2</v>
      </c>
      <c r="S276" s="6">
        <f t="shared" si="39"/>
        <v>0</v>
      </c>
      <c r="T276" s="6">
        <f t="shared" si="40"/>
        <v>0</v>
      </c>
      <c r="U276" s="6">
        <f t="shared" si="38"/>
        <v>0</v>
      </c>
    </row>
    <row r="277" spans="1:21" ht="13.5" thickBot="1" x14ac:dyDescent="0.25">
      <c r="A277" s="92"/>
      <c r="B277" s="42"/>
      <c r="C277" s="43"/>
      <c r="D277" s="43"/>
      <c r="E277" s="43"/>
      <c r="F277" s="26"/>
      <c r="G277" s="43"/>
      <c r="H277" s="27">
        <f>SUM(G275:G276)</f>
        <v>100</v>
      </c>
      <c r="R277" s="6">
        <f t="shared" si="37"/>
        <v>0</v>
      </c>
      <c r="S277" s="6">
        <f t="shared" si="39"/>
        <v>0</v>
      </c>
      <c r="T277" s="6">
        <f t="shared" si="40"/>
        <v>0</v>
      </c>
      <c r="U277" s="6">
        <f t="shared" si="38"/>
        <v>0</v>
      </c>
    </row>
    <row r="278" spans="1:21" x14ac:dyDescent="0.2">
      <c r="A278" s="49"/>
      <c r="B278" s="137" t="s">
        <v>142</v>
      </c>
      <c r="C278" s="138"/>
      <c r="D278" s="138"/>
      <c r="E278" s="138"/>
      <c r="F278" s="138"/>
      <c r="G278" s="138"/>
      <c r="H278" s="139"/>
      <c r="R278" s="6">
        <f t="shared" si="37"/>
        <v>0</v>
      </c>
      <c r="S278" s="6">
        <f t="shared" si="39"/>
        <v>0</v>
      </c>
      <c r="T278" s="6">
        <f t="shared" si="40"/>
        <v>0</v>
      </c>
      <c r="U278" s="6">
        <f t="shared" si="38"/>
        <v>0</v>
      </c>
    </row>
    <row r="279" spans="1:21" x14ac:dyDescent="0.2">
      <c r="A279" s="49"/>
      <c r="B279" s="36"/>
      <c r="C279" s="37" t="s">
        <v>263</v>
      </c>
      <c r="D279" s="37"/>
      <c r="E279" s="37"/>
      <c r="F279" s="11">
        <v>2</v>
      </c>
      <c r="G279" s="10">
        <f t="shared" ref="G279:G287" si="41">F279*$K$3*IF(NOT(ISBLANK(C279)), $K$4, IF(NOT(ISBLANK(D279)),$K$5, IF(ISBLANK(E279),0,$K$6)))</f>
        <v>50</v>
      </c>
      <c r="H279" s="38"/>
      <c r="R279" s="6">
        <f t="shared" si="37"/>
        <v>2</v>
      </c>
      <c r="S279" s="6">
        <f t="shared" si="39"/>
        <v>0</v>
      </c>
      <c r="T279" s="6">
        <f t="shared" si="40"/>
        <v>0</v>
      </c>
      <c r="U279" s="6">
        <f t="shared" si="38"/>
        <v>0</v>
      </c>
    </row>
    <row r="280" spans="1:21" x14ac:dyDescent="0.2">
      <c r="A280" s="49"/>
      <c r="B280" s="39"/>
      <c r="C280" s="40" t="s">
        <v>264</v>
      </c>
      <c r="D280" s="40"/>
      <c r="E280" s="40"/>
      <c r="F280" s="17">
        <v>2</v>
      </c>
      <c r="G280" s="16">
        <f t="shared" si="41"/>
        <v>50</v>
      </c>
      <c r="H280" s="41"/>
      <c r="R280" s="6">
        <f t="shared" si="37"/>
        <v>2</v>
      </c>
      <c r="S280" s="6">
        <f t="shared" si="39"/>
        <v>0</v>
      </c>
      <c r="T280" s="6">
        <f t="shared" si="40"/>
        <v>0</v>
      </c>
      <c r="U280" s="6">
        <f t="shared" si="38"/>
        <v>0</v>
      </c>
    </row>
    <row r="281" spans="1:21" x14ac:dyDescent="0.2">
      <c r="A281" s="53"/>
      <c r="B281" s="36"/>
      <c r="C281" s="37" t="s">
        <v>143</v>
      </c>
      <c r="D281" s="37"/>
      <c r="E281" s="37"/>
      <c r="F281" s="11">
        <v>2</v>
      </c>
      <c r="G281" s="10">
        <f t="shared" si="41"/>
        <v>50</v>
      </c>
      <c r="H281" s="38"/>
      <c r="R281" s="6">
        <f t="shared" si="37"/>
        <v>2</v>
      </c>
      <c r="S281" s="6">
        <f t="shared" si="39"/>
        <v>0</v>
      </c>
      <c r="T281" s="6">
        <f t="shared" si="40"/>
        <v>0</v>
      </c>
      <c r="U281" s="6">
        <f t="shared" si="38"/>
        <v>0</v>
      </c>
    </row>
    <row r="282" spans="1:21" x14ac:dyDescent="0.2">
      <c r="A282" s="53"/>
      <c r="B282" s="39"/>
      <c r="C282" s="40" t="s">
        <v>144</v>
      </c>
      <c r="D282" s="40"/>
      <c r="E282" s="40"/>
      <c r="F282" s="17">
        <v>2</v>
      </c>
      <c r="G282" s="16">
        <f t="shared" si="41"/>
        <v>50</v>
      </c>
      <c r="H282" s="41"/>
      <c r="R282" s="6">
        <f t="shared" si="37"/>
        <v>2</v>
      </c>
      <c r="S282" s="6">
        <f t="shared" si="39"/>
        <v>0</v>
      </c>
      <c r="T282" s="6">
        <f t="shared" si="40"/>
        <v>0</v>
      </c>
      <c r="U282" s="6">
        <f t="shared" si="38"/>
        <v>0</v>
      </c>
    </row>
    <row r="283" spans="1:21" x14ac:dyDescent="0.2">
      <c r="A283" s="49"/>
      <c r="B283" s="36"/>
      <c r="C283" s="37" t="s">
        <v>147</v>
      </c>
      <c r="D283" s="37"/>
      <c r="E283" s="37"/>
      <c r="F283" s="11">
        <v>2</v>
      </c>
      <c r="G283" s="10">
        <f t="shared" si="41"/>
        <v>50</v>
      </c>
      <c r="H283" s="38"/>
      <c r="R283" s="6">
        <f t="shared" si="37"/>
        <v>2</v>
      </c>
      <c r="S283" s="6">
        <f t="shared" si="39"/>
        <v>0</v>
      </c>
      <c r="T283" s="6">
        <f t="shared" si="40"/>
        <v>0</v>
      </c>
      <c r="U283" s="6">
        <f t="shared" si="38"/>
        <v>0</v>
      </c>
    </row>
    <row r="284" spans="1:21" x14ac:dyDescent="0.2">
      <c r="A284" s="49"/>
      <c r="B284" s="39"/>
      <c r="C284" s="40" t="s">
        <v>148</v>
      </c>
      <c r="D284" s="40"/>
      <c r="E284" s="40"/>
      <c r="F284" s="17">
        <v>2</v>
      </c>
      <c r="G284" s="16">
        <f t="shared" si="41"/>
        <v>50</v>
      </c>
      <c r="H284" s="41"/>
      <c r="R284" s="6">
        <f t="shared" si="37"/>
        <v>2</v>
      </c>
      <c r="S284" s="6">
        <f t="shared" si="39"/>
        <v>0</v>
      </c>
      <c r="T284" s="6">
        <f t="shared" si="40"/>
        <v>0</v>
      </c>
      <c r="U284" s="6">
        <f t="shared" si="38"/>
        <v>0</v>
      </c>
    </row>
    <row r="285" spans="1:21" x14ac:dyDescent="0.2">
      <c r="A285" s="49"/>
      <c r="B285" s="36"/>
      <c r="C285" s="37" t="s">
        <v>149</v>
      </c>
      <c r="D285" s="37"/>
      <c r="E285" s="37"/>
      <c r="F285" s="11">
        <v>2</v>
      </c>
      <c r="G285" s="10">
        <f t="shared" si="41"/>
        <v>50</v>
      </c>
      <c r="H285" s="38"/>
      <c r="R285" s="6">
        <f t="shared" si="37"/>
        <v>2</v>
      </c>
      <c r="S285" s="6">
        <f t="shared" si="39"/>
        <v>0</v>
      </c>
      <c r="T285" s="6">
        <f t="shared" si="40"/>
        <v>0</v>
      </c>
      <c r="U285" s="6">
        <f t="shared" si="38"/>
        <v>0</v>
      </c>
    </row>
    <row r="286" spans="1:21" x14ac:dyDescent="0.2">
      <c r="A286" s="49"/>
      <c r="B286" s="39"/>
      <c r="C286" s="40" t="s">
        <v>150</v>
      </c>
      <c r="D286" s="40"/>
      <c r="E286" s="40"/>
      <c r="F286" s="17">
        <v>2</v>
      </c>
      <c r="G286" s="16">
        <f t="shared" si="41"/>
        <v>50</v>
      </c>
      <c r="H286" s="41"/>
      <c r="R286" s="6">
        <f t="shared" si="37"/>
        <v>2</v>
      </c>
      <c r="S286" s="6">
        <f t="shared" si="39"/>
        <v>0</v>
      </c>
      <c r="T286" s="6">
        <f t="shared" si="40"/>
        <v>0</v>
      </c>
      <c r="U286" s="6">
        <f t="shared" si="38"/>
        <v>0</v>
      </c>
    </row>
    <row r="287" spans="1:21" x14ac:dyDescent="0.2">
      <c r="A287" s="49"/>
      <c r="B287" s="36"/>
      <c r="C287" s="37" t="s">
        <v>151</v>
      </c>
      <c r="D287" s="37"/>
      <c r="E287" s="37"/>
      <c r="F287" s="11">
        <v>2</v>
      </c>
      <c r="G287" s="10">
        <f t="shared" si="41"/>
        <v>50</v>
      </c>
      <c r="H287" s="38"/>
      <c r="R287" s="6">
        <f t="shared" si="37"/>
        <v>2</v>
      </c>
      <c r="S287" s="6">
        <f t="shared" si="39"/>
        <v>0</v>
      </c>
      <c r="T287" s="6">
        <f t="shared" si="40"/>
        <v>0</v>
      </c>
      <c r="U287" s="6">
        <f t="shared" si="38"/>
        <v>0</v>
      </c>
    </row>
    <row r="288" spans="1:21" ht="13.5" thickBot="1" x14ac:dyDescent="0.25">
      <c r="A288" s="49"/>
      <c r="B288" s="42"/>
      <c r="C288" s="43"/>
      <c r="D288" s="43"/>
      <c r="E288" s="43"/>
      <c r="F288" s="26"/>
      <c r="G288" s="43"/>
      <c r="H288" s="27">
        <f>SUM(G279:G287)</f>
        <v>450</v>
      </c>
      <c r="R288" s="6">
        <f t="shared" si="37"/>
        <v>0</v>
      </c>
      <c r="S288" s="6">
        <f t="shared" si="39"/>
        <v>0</v>
      </c>
      <c r="T288" s="6">
        <f t="shared" si="40"/>
        <v>0</v>
      </c>
      <c r="U288" s="6">
        <f t="shared" si="38"/>
        <v>0</v>
      </c>
    </row>
    <row r="289" spans="1:21" x14ac:dyDescent="0.2">
      <c r="A289" s="49"/>
      <c r="B289" s="137" t="s">
        <v>155</v>
      </c>
      <c r="C289" s="138"/>
      <c r="D289" s="138"/>
      <c r="E289" s="138"/>
      <c r="F289" s="138"/>
      <c r="G289" s="138"/>
      <c r="H289" s="139"/>
      <c r="R289" s="6">
        <f t="shared" si="37"/>
        <v>0</v>
      </c>
      <c r="S289" s="6">
        <f t="shared" si="39"/>
        <v>0</v>
      </c>
      <c r="T289" s="6">
        <f t="shared" si="40"/>
        <v>0</v>
      </c>
      <c r="U289" s="6">
        <f t="shared" si="38"/>
        <v>0</v>
      </c>
    </row>
    <row r="290" spans="1:21" x14ac:dyDescent="0.2">
      <c r="A290" s="49"/>
      <c r="B290" s="36"/>
      <c r="C290" s="37" t="s">
        <v>160</v>
      </c>
      <c r="D290" s="37"/>
      <c r="E290" s="37"/>
      <c r="F290" s="11">
        <v>2</v>
      </c>
      <c r="G290" s="10">
        <f>F290*$K$3*IF(NOT(ISBLANK(C290)), $K$4, IF(NOT(ISBLANK(D290)),$K$5, IF(ISBLANK(E290),0,$K$6)))</f>
        <v>50</v>
      </c>
      <c r="H290" s="38"/>
      <c r="R290" s="6">
        <f t="shared" si="37"/>
        <v>2</v>
      </c>
      <c r="S290" s="6">
        <f t="shared" si="39"/>
        <v>0</v>
      </c>
      <c r="T290" s="6">
        <f t="shared" si="40"/>
        <v>0</v>
      </c>
      <c r="U290" s="6">
        <f t="shared" si="38"/>
        <v>0</v>
      </c>
    </row>
    <row r="291" spans="1:21" x14ac:dyDescent="0.2">
      <c r="A291" s="49"/>
      <c r="B291" s="39"/>
      <c r="C291" s="40" t="s">
        <v>161</v>
      </c>
      <c r="D291" s="40"/>
      <c r="E291" s="40"/>
      <c r="F291" s="17">
        <v>2</v>
      </c>
      <c r="G291" s="16">
        <f>F291*$K$3*IF(NOT(ISBLANK(C291)), $K$4, IF(NOT(ISBLANK(D291)),$K$5, IF(ISBLANK(E291),0,$K$6)))</f>
        <v>50</v>
      </c>
      <c r="H291" s="41"/>
      <c r="R291" s="6">
        <f t="shared" si="37"/>
        <v>2</v>
      </c>
      <c r="S291" s="6">
        <f t="shared" si="39"/>
        <v>0</v>
      </c>
      <c r="T291" s="6">
        <f t="shared" si="40"/>
        <v>0</v>
      </c>
      <c r="U291" s="6">
        <f t="shared" si="38"/>
        <v>0</v>
      </c>
    </row>
    <row r="292" spans="1:21" x14ac:dyDescent="0.2">
      <c r="A292" s="49"/>
      <c r="B292" s="36"/>
      <c r="C292" s="37" t="s">
        <v>158</v>
      </c>
      <c r="D292" s="37"/>
      <c r="E292" s="37"/>
      <c r="F292" s="11">
        <v>2</v>
      </c>
      <c r="G292" s="10">
        <f>F292*$K$3*IF(NOT(ISBLANK(C292)), $K$4, IF(NOT(ISBLANK(D292)),$K$5, IF(ISBLANK(E292),0,$K$6)))</f>
        <v>50</v>
      </c>
      <c r="H292" s="38"/>
      <c r="R292" s="6">
        <f t="shared" si="37"/>
        <v>2</v>
      </c>
      <c r="S292" s="6">
        <f t="shared" si="39"/>
        <v>0</v>
      </c>
      <c r="T292" s="6">
        <f t="shared" si="40"/>
        <v>0</v>
      </c>
      <c r="U292" s="6">
        <f t="shared" si="38"/>
        <v>0</v>
      </c>
    </row>
    <row r="293" spans="1:21" x14ac:dyDescent="0.2">
      <c r="A293" s="49"/>
      <c r="B293" s="39"/>
      <c r="C293" s="40" t="s">
        <v>159</v>
      </c>
      <c r="D293" s="40"/>
      <c r="E293" s="40"/>
      <c r="F293" s="17">
        <v>4</v>
      </c>
      <c r="G293" s="16">
        <f>F293*$K$3*IF(NOT(ISBLANK(C293)), $K$4, IF(NOT(ISBLANK(D293)),$K$5, IF(ISBLANK(E293),0,$K$6)))</f>
        <v>100</v>
      </c>
      <c r="H293" s="41"/>
      <c r="R293" s="6">
        <f t="shared" si="37"/>
        <v>4</v>
      </c>
      <c r="S293" s="6">
        <f t="shared" si="39"/>
        <v>0</v>
      </c>
      <c r="T293" s="6">
        <f t="shared" si="40"/>
        <v>0</v>
      </c>
      <c r="U293" s="6">
        <f t="shared" si="38"/>
        <v>0</v>
      </c>
    </row>
    <row r="294" spans="1:21" ht="13.5" thickBot="1" x14ac:dyDescent="0.25">
      <c r="A294" s="49"/>
      <c r="B294" s="42"/>
      <c r="C294" s="43"/>
      <c r="D294" s="43"/>
      <c r="E294" s="43"/>
      <c r="F294" s="26"/>
      <c r="G294" s="43"/>
      <c r="H294" s="27">
        <f>SUM(G290:G293)</f>
        <v>250</v>
      </c>
      <c r="R294" s="6">
        <f t="shared" si="37"/>
        <v>0</v>
      </c>
      <c r="S294" s="6">
        <f t="shared" si="39"/>
        <v>0</v>
      </c>
      <c r="T294" s="6">
        <f t="shared" si="40"/>
        <v>0</v>
      </c>
      <c r="U294" s="6">
        <f t="shared" si="38"/>
        <v>0</v>
      </c>
    </row>
    <row r="295" spans="1:21" x14ac:dyDescent="0.2">
      <c r="A295" s="49"/>
      <c r="B295" s="137" t="s">
        <v>2</v>
      </c>
      <c r="C295" s="138"/>
      <c r="D295" s="138"/>
      <c r="E295" s="138"/>
      <c r="F295" s="138"/>
      <c r="G295" s="138"/>
      <c r="H295" s="139"/>
      <c r="R295" s="6">
        <f t="shared" si="37"/>
        <v>0</v>
      </c>
      <c r="S295" s="6">
        <f t="shared" si="39"/>
        <v>0</v>
      </c>
      <c r="T295" s="6">
        <f t="shared" si="40"/>
        <v>0</v>
      </c>
      <c r="U295" s="6">
        <f t="shared" si="38"/>
        <v>0</v>
      </c>
    </row>
    <row r="296" spans="1:21" x14ac:dyDescent="0.2">
      <c r="A296" s="49"/>
      <c r="B296" s="36"/>
      <c r="C296" s="37" t="s">
        <v>167</v>
      </c>
      <c r="D296" s="37"/>
      <c r="E296" s="37"/>
      <c r="F296" s="11">
        <v>2</v>
      </c>
      <c r="G296" s="10">
        <f>F296*$K$3*IF(NOT(ISBLANK(C296)), $K$4, IF(NOT(ISBLANK(D296)),$K$5, IF(ISBLANK(E296),0,$K$6)))</f>
        <v>50</v>
      </c>
      <c r="H296" s="38"/>
      <c r="R296" s="6">
        <f t="shared" si="37"/>
        <v>2</v>
      </c>
      <c r="S296" s="6">
        <f t="shared" si="39"/>
        <v>0</v>
      </c>
      <c r="T296" s="6">
        <f t="shared" si="40"/>
        <v>0</v>
      </c>
      <c r="U296" s="6">
        <f t="shared" si="38"/>
        <v>0</v>
      </c>
    </row>
    <row r="297" spans="1:21" x14ac:dyDescent="0.2">
      <c r="A297" s="49"/>
      <c r="B297" s="39"/>
      <c r="C297" s="40" t="s">
        <v>168</v>
      </c>
      <c r="D297" s="40"/>
      <c r="E297" s="40"/>
      <c r="F297" s="17">
        <v>2</v>
      </c>
      <c r="G297" s="16">
        <f>F297*$K$3*IF(NOT(ISBLANK(C297)), $K$4, IF(NOT(ISBLANK(D297)),$K$5, IF(ISBLANK(E297),0,$K$6)))</f>
        <v>50</v>
      </c>
      <c r="H297" s="41"/>
      <c r="R297" s="6">
        <f t="shared" si="37"/>
        <v>2</v>
      </c>
      <c r="S297" s="6">
        <f t="shared" si="39"/>
        <v>0</v>
      </c>
      <c r="T297" s="6">
        <f t="shared" si="40"/>
        <v>0</v>
      </c>
      <c r="U297" s="6">
        <f t="shared" si="38"/>
        <v>0</v>
      </c>
    </row>
    <row r="298" spans="1:21" x14ac:dyDescent="0.2">
      <c r="A298" s="49"/>
      <c r="B298" s="36"/>
      <c r="C298" s="37" t="s">
        <v>169</v>
      </c>
      <c r="D298" s="37"/>
      <c r="E298" s="37"/>
      <c r="F298" s="11">
        <v>2</v>
      </c>
      <c r="G298" s="10">
        <f>F298*$K$3*IF(NOT(ISBLANK(C298)), $K$4, IF(NOT(ISBLANK(D298)),$K$5, IF(ISBLANK(E298),0,$K$6)))</f>
        <v>50</v>
      </c>
      <c r="H298" s="38"/>
      <c r="R298" s="6">
        <f t="shared" si="37"/>
        <v>2</v>
      </c>
      <c r="S298" s="6">
        <f t="shared" si="39"/>
        <v>0</v>
      </c>
      <c r="T298" s="6">
        <f t="shared" si="40"/>
        <v>0</v>
      </c>
      <c r="U298" s="6">
        <f t="shared" si="38"/>
        <v>0</v>
      </c>
    </row>
    <row r="299" spans="1:21" ht="13.5" thickBot="1" x14ac:dyDescent="0.25">
      <c r="A299" s="49"/>
      <c r="B299" s="42"/>
      <c r="C299" s="43"/>
      <c r="D299" s="43"/>
      <c r="E299" s="43"/>
      <c r="F299" s="26"/>
      <c r="G299" s="43"/>
      <c r="H299" s="27">
        <f>SUM(G296:G298)</f>
        <v>150</v>
      </c>
      <c r="R299" s="6">
        <f t="shared" si="37"/>
        <v>0</v>
      </c>
      <c r="S299" s="6">
        <f t="shared" si="39"/>
        <v>0</v>
      </c>
      <c r="T299" s="6">
        <f t="shared" si="40"/>
        <v>0</v>
      </c>
      <c r="U299" s="6">
        <f t="shared" si="38"/>
        <v>0</v>
      </c>
    </row>
    <row r="300" spans="1:21" x14ac:dyDescent="0.2">
      <c r="A300" s="49"/>
      <c r="B300" s="137" t="s">
        <v>176</v>
      </c>
      <c r="C300" s="138"/>
      <c r="D300" s="138"/>
      <c r="E300" s="138"/>
      <c r="F300" s="138"/>
      <c r="G300" s="138"/>
      <c r="H300" s="139"/>
      <c r="R300" s="6">
        <f t="shared" si="37"/>
        <v>0</v>
      </c>
      <c r="S300" s="6">
        <f t="shared" si="39"/>
        <v>0</v>
      </c>
      <c r="T300" s="6">
        <f t="shared" si="40"/>
        <v>0</v>
      </c>
      <c r="U300" s="6">
        <f t="shared" si="38"/>
        <v>0</v>
      </c>
    </row>
    <row r="301" spans="1:21" x14ac:dyDescent="0.2">
      <c r="A301" s="49"/>
      <c r="B301" s="36"/>
      <c r="C301" s="37" t="s">
        <v>177</v>
      </c>
      <c r="D301" s="37"/>
      <c r="E301" s="37"/>
      <c r="F301" s="11">
        <v>2</v>
      </c>
      <c r="G301" s="10">
        <f>F301*$K$3*IF(NOT(ISBLANK(C301)), $K$4, IF(NOT(ISBLANK(D301)),$K$5, IF(ISBLANK(E301),0,$K$6)))</f>
        <v>50</v>
      </c>
      <c r="H301" s="38"/>
      <c r="R301" s="6">
        <f t="shared" si="37"/>
        <v>2</v>
      </c>
      <c r="S301" s="6">
        <f t="shared" si="39"/>
        <v>0</v>
      </c>
      <c r="T301" s="6">
        <f t="shared" si="40"/>
        <v>0</v>
      </c>
      <c r="U301" s="6">
        <f t="shared" si="38"/>
        <v>0</v>
      </c>
    </row>
    <row r="302" spans="1:21" x14ac:dyDescent="0.2">
      <c r="A302" s="49"/>
      <c r="B302" s="39"/>
      <c r="C302" s="40" t="s">
        <v>171</v>
      </c>
      <c r="D302" s="40"/>
      <c r="E302" s="40"/>
      <c r="F302" s="17">
        <v>2</v>
      </c>
      <c r="G302" s="16">
        <f>F302*$K$3*IF(NOT(ISBLANK(C302)), $K$4, IF(NOT(ISBLANK(D302)),$K$5, IF(ISBLANK(E302),0,$K$6)))</f>
        <v>50</v>
      </c>
      <c r="H302" s="41"/>
      <c r="R302" s="6">
        <f t="shared" si="37"/>
        <v>2</v>
      </c>
      <c r="S302" s="6">
        <f t="shared" si="39"/>
        <v>0</v>
      </c>
      <c r="T302" s="6">
        <f t="shared" si="40"/>
        <v>0</v>
      </c>
      <c r="U302" s="6">
        <f t="shared" si="38"/>
        <v>0</v>
      </c>
    </row>
    <row r="303" spans="1:21" x14ac:dyDescent="0.2">
      <c r="A303" s="49"/>
      <c r="B303" s="36"/>
      <c r="C303" s="37" t="s">
        <v>178</v>
      </c>
      <c r="D303" s="37"/>
      <c r="E303" s="37"/>
      <c r="F303" s="11">
        <v>2</v>
      </c>
      <c r="G303" s="10">
        <f>F303*$K$3*IF(NOT(ISBLANK(C303)), $K$4, IF(NOT(ISBLANK(D303)),$K$5, IF(ISBLANK(E303),0,$K$6)))</f>
        <v>50</v>
      </c>
      <c r="H303" s="38"/>
      <c r="R303" s="6">
        <f t="shared" si="37"/>
        <v>2</v>
      </c>
      <c r="S303" s="6">
        <f t="shared" si="39"/>
        <v>0</v>
      </c>
      <c r="T303" s="6">
        <f t="shared" si="40"/>
        <v>0</v>
      </c>
      <c r="U303" s="6">
        <f t="shared" si="38"/>
        <v>0</v>
      </c>
    </row>
    <row r="304" spans="1:21" ht="13.5" thickBot="1" x14ac:dyDescent="0.25">
      <c r="A304" s="49"/>
      <c r="B304" s="64"/>
      <c r="C304" s="63"/>
      <c r="D304" s="63"/>
      <c r="E304" s="63"/>
      <c r="F304" s="34"/>
      <c r="G304" s="63"/>
      <c r="H304" s="35">
        <f>SUM(G301:G303)</f>
        <v>150</v>
      </c>
      <c r="R304" s="6">
        <f t="shared" si="37"/>
        <v>0</v>
      </c>
      <c r="S304" s="6">
        <f t="shared" si="39"/>
        <v>0</v>
      </c>
      <c r="T304" s="6">
        <f t="shared" si="40"/>
        <v>0</v>
      </c>
      <c r="U304" s="6">
        <f t="shared" si="38"/>
        <v>0</v>
      </c>
    </row>
    <row r="305" spans="1:21" x14ac:dyDescent="0.2">
      <c r="A305" s="53"/>
      <c r="B305" s="137" t="s">
        <v>241</v>
      </c>
      <c r="C305" s="138"/>
      <c r="D305" s="138"/>
      <c r="E305" s="138"/>
      <c r="F305" s="138"/>
      <c r="G305" s="138"/>
      <c r="H305" s="139"/>
      <c r="R305" s="6">
        <f t="shared" si="37"/>
        <v>0</v>
      </c>
      <c r="S305" s="6">
        <f t="shared" si="39"/>
        <v>0</v>
      </c>
      <c r="T305" s="6">
        <f t="shared" si="40"/>
        <v>0</v>
      </c>
      <c r="U305" s="6">
        <f t="shared" si="38"/>
        <v>0</v>
      </c>
    </row>
    <row r="306" spans="1:21" x14ac:dyDescent="0.2">
      <c r="A306" s="53"/>
      <c r="B306" s="36"/>
      <c r="C306" s="37" t="s">
        <v>253</v>
      </c>
      <c r="D306" s="37"/>
      <c r="E306" s="37"/>
      <c r="F306" s="11">
        <v>2</v>
      </c>
      <c r="G306" s="10">
        <f>F306*$K$3*IF(NOT(ISBLANK(C306)), $K$4, IF(NOT(ISBLANK(D306)),$K$5, IF(ISBLANK(E306),0,$K$6)))</f>
        <v>50</v>
      </c>
      <c r="H306" s="38"/>
      <c r="R306" s="6">
        <f t="shared" si="37"/>
        <v>2</v>
      </c>
      <c r="S306" s="6">
        <f t="shared" si="39"/>
        <v>0</v>
      </c>
      <c r="T306" s="6">
        <f t="shared" si="40"/>
        <v>0</v>
      </c>
      <c r="U306" s="6">
        <f t="shared" si="38"/>
        <v>0</v>
      </c>
    </row>
    <row r="307" spans="1:21" ht="13.5" thickBot="1" x14ac:dyDescent="0.25">
      <c r="A307" s="53"/>
      <c r="B307" s="64"/>
      <c r="C307" s="63"/>
      <c r="D307" s="63"/>
      <c r="E307" s="63"/>
      <c r="F307" s="34"/>
      <c r="G307" s="63"/>
      <c r="H307" s="35">
        <f>SUM(G306:G306)</f>
        <v>50</v>
      </c>
      <c r="R307" s="6">
        <f t="shared" si="37"/>
        <v>0</v>
      </c>
      <c r="S307" s="6">
        <f t="shared" si="39"/>
        <v>0</v>
      </c>
      <c r="T307" s="6">
        <f t="shared" si="40"/>
        <v>0</v>
      </c>
      <c r="U307" s="6">
        <f t="shared" si="38"/>
        <v>0</v>
      </c>
    </row>
    <row r="308" spans="1:21" x14ac:dyDescent="0.2">
      <c r="A308" s="53"/>
      <c r="B308" s="137" t="s">
        <v>238</v>
      </c>
      <c r="C308" s="138"/>
      <c r="D308" s="138"/>
      <c r="E308" s="138"/>
      <c r="F308" s="138"/>
      <c r="G308" s="138"/>
      <c r="H308" s="139"/>
      <c r="R308" s="6">
        <f t="shared" si="37"/>
        <v>0</v>
      </c>
      <c r="S308" s="6">
        <f t="shared" si="39"/>
        <v>0</v>
      </c>
      <c r="T308" s="6">
        <f t="shared" si="40"/>
        <v>0</v>
      </c>
      <c r="U308" s="6">
        <f t="shared" si="38"/>
        <v>0</v>
      </c>
    </row>
    <row r="309" spans="1:21" x14ac:dyDescent="0.2">
      <c r="A309" s="53"/>
      <c r="B309" s="36"/>
      <c r="C309" s="37" t="s">
        <v>253</v>
      </c>
      <c r="D309" s="37"/>
      <c r="E309" s="37"/>
      <c r="F309" s="11">
        <v>2</v>
      </c>
      <c r="G309" s="10">
        <f>F309*$K$3*IF(NOT(ISBLANK(C309)), $K$4, IF(NOT(ISBLANK(D309)),$K$5, IF(ISBLANK(E309),0,$K$6)))</f>
        <v>50</v>
      </c>
      <c r="H309" s="38"/>
      <c r="R309" s="6">
        <f t="shared" si="37"/>
        <v>2</v>
      </c>
      <c r="S309" s="6">
        <f t="shared" si="39"/>
        <v>0</v>
      </c>
      <c r="T309" s="6">
        <f t="shared" si="40"/>
        <v>0</v>
      </c>
      <c r="U309" s="6">
        <f t="shared" si="38"/>
        <v>0</v>
      </c>
    </row>
    <row r="310" spans="1:21" ht="13.5" thickBot="1" x14ac:dyDescent="0.25">
      <c r="A310" s="53"/>
      <c r="B310" s="64"/>
      <c r="C310" s="63"/>
      <c r="D310" s="63"/>
      <c r="E310" s="63"/>
      <c r="F310" s="34"/>
      <c r="G310" s="63"/>
      <c r="H310" s="35">
        <f>SUM(G309:G309)</f>
        <v>50</v>
      </c>
      <c r="R310" s="6">
        <f t="shared" si="37"/>
        <v>0</v>
      </c>
      <c r="S310" s="6">
        <f t="shared" si="39"/>
        <v>0</v>
      </c>
      <c r="T310" s="6">
        <f t="shared" si="40"/>
        <v>0</v>
      </c>
      <c r="U310" s="6">
        <f t="shared" si="38"/>
        <v>0</v>
      </c>
    </row>
    <row r="311" spans="1:21" x14ac:dyDescent="0.2">
      <c r="A311" s="53"/>
      <c r="B311" s="137" t="s">
        <v>3</v>
      </c>
      <c r="C311" s="138"/>
      <c r="D311" s="138"/>
      <c r="E311" s="138"/>
      <c r="F311" s="138"/>
      <c r="G311" s="138"/>
      <c r="H311" s="139"/>
      <c r="R311" s="6">
        <f t="shared" si="37"/>
        <v>0</v>
      </c>
      <c r="S311" s="6">
        <f t="shared" si="39"/>
        <v>0</v>
      </c>
      <c r="T311" s="6">
        <f t="shared" si="40"/>
        <v>0</v>
      </c>
      <c r="U311" s="6">
        <f t="shared" si="38"/>
        <v>0</v>
      </c>
    </row>
    <row r="312" spans="1:21" x14ac:dyDescent="0.2">
      <c r="A312" s="53"/>
      <c r="B312" s="36"/>
      <c r="C312" s="37" t="s">
        <v>267</v>
      </c>
      <c r="D312" s="37"/>
      <c r="E312" s="37"/>
      <c r="F312" s="11">
        <v>5</v>
      </c>
      <c r="G312" s="10">
        <f>F312*$K$3*IF(NOT(ISBLANK(C312)), $K$4, IF(NOT(ISBLANK(D312)),$K$5, IF(ISBLANK(E312),0,$K$6)))</f>
        <v>125</v>
      </c>
      <c r="H312" s="38"/>
      <c r="R312" s="6">
        <f t="shared" si="37"/>
        <v>5</v>
      </c>
      <c r="S312" s="6">
        <f t="shared" si="39"/>
        <v>0</v>
      </c>
      <c r="T312" s="6">
        <f t="shared" si="40"/>
        <v>0</v>
      </c>
      <c r="U312" s="6">
        <f t="shared" si="38"/>
        <v>0</v>
      </c>
    </row>
    <row r="313" spans="1:21" ht="13.5" thickBot="1" x14ac:dyDescent="0.25">
      <c r="A313" s="53"/>
      <c r="B313" s="64"/>
      <c r="C313" s="63"/>
      <c r="D313" s="63"/>
      <c r="E313" s="63"/>
      <c r="F313" s="34"/>
      <c r="G313" s="63"/>
      <c r="H313" s="35">
        <f>SUM(G312:G312)</f>
        <v>125</v>
      </c>
      <c r="R313" s="6">
        <f t="shared" si="37"/>
        <v>0</v>
      </c>
      <c r="S313" s="6">
        <f t="shared" si="39"/>
        <v>0</v>
      </c>
      <c r="T313" s="6">
        <f t="shared" si="40"/>
        <v>0</v>
      </c>
      <c r="U313" s="6">
        <f t="shared" si="38"/>
        <v>0</v>
      </c>
    </row>
    <row r="314" spans="1:21" x14ac:dyDescent="0.2">
      <c r="A314" s="53"/>
      <c r="B314" s="137" t="s">
        <v>268</v>
      </c>
      <c r="C314" s="138"/>
      <c r="D314" s="138"/>
      <c r="E314" s="138"/>
      <c r="F314" s="138"/>
      <c r="G314" s="138"/>
      <c r="H314" s="139"/>
      <c r="R314" s="6">
        <f t="shared" si="37"/>
        <v>0</v>
      </c>
      <c r="S314" s="6">
        <f t="shared" si="39"/>
        <v>0</v>
      </c>
      <c r="T314" s="6">
        <f t="shared" si="40"/>
        <v>0</v>
      </c>
      <c r="U314" s="6">
        <f t="shared" si="38"/>
        <v>0</v>
      </c>
    </row>
    <row r="315" spans="1:21" x14ac:dyDescent="0.2">
      <c r="A315" s="53"/>
      <c r="B315" s="36"/>
      <c r="C315" s="37" t="s">
        <v>269</v>
      </c>
      <c r="D315" s="37"/>
      <c r="E315" s="37"/>
      <c r="F315" s="11">
        <v>5</v>
      </c>
      <c r="G315" s="10">
        <f>F315*$K$3*IF(NOT(ISBLANK(C315)), $K$4, IF(NOT(ISBLANK(D315)),$K$5, IF(ISBLANK(E315),0,$K$6)))</f>
        <v>125</v>
      </c>
      <c r="H315" s="38"/>
      <c r="R315" s="6">
        <f t="shared" si="37"/>
        <v>5</v>
      </c>
      <c r="S315" s="6">
        <f t="shared" si="39"/>
        <v>0</v>
      </c>
      <c r="T315" s="6">
        <f t="shared" si="40"/>
        <v>0</v>
      </c>
      <c r="U315" s="6">
        <f t="shared" si="38"/>
        <v>0</v>
      </c>
    </row>
    <row r="316" spans="1:21" ht="13.5" thickBot="1" x14ac:dyDescent="0.25">
      <c r="A316" s="53"/>
      <c r="B316" s="64"/>
      <c r="C316" s="63"/>
      <c r="D316" s="63"/>
      <c r="E316" s="63"/>
      <c r="F316" s="34"/>
      <c r="G316" s="63"/>
      <c r="H316" s="35">
        <f>SUM(G315:G315)</f>
        <v>125</v>
      </c>
      <c r="R316" s="6">
        <f t="shared" si="37"/>
        <v>0</v>
      </c>
      <c r="S316" s="6">
        <f t="shared" si="39"/>
        <v>0</v>
      </c>
      <c r="T316" s="6">
        <f t="shared" si="40"/>
        <v>0</v>
      </c>
      <c r="U316" s="6">
        <f t="shared" si="38"/>
        <v>0</v>
      </c>
    </row>
    <row r="317" spans="1:21" ht="13.5" thickBot="1" x14ac:dyDescent="0.25">
      <c r="A317" s="54" t="s">
        <v>10</v>
      </c>
      <c r="B317" s="55"/>
      <c r="C317" s="55"/>
      <c r="D317" s="55"/>
      <c r="E317" s="55"/>
      <c r="F317" s="55"/>
      <c r="G317" s="55"/>
      <c r="H317" s="56"/>
      <c r="R317" s="6">
        <f t="shared" si="37"/>
        <v>0</v>
      </c>
      <c r="S317" s="6">
        <f t="shared" si="39"/>
        <v>0</v>
      </c>
      <c r="T317" s="6">
        <f t="shared" si="40"/>
        <v>0</v>
      </c>
      <c r="U317" s="6">
        <f t="shared" si="38"/>
        <v>1</v>
      </c>
    </row>
    <row r="318" spans="1:21" x14ac:dyDescent="0.2">
      <c r="A318" s="48"/>
      <c r="B318" s="137" t="s">
        <v>39</v>
      </c>
      <c r="C318" s="138"/>
      <c r="D318" s="138"/>
      <c r="E318" s="138"/>
      <c r="F318" s="138"/>
      <c r="G318" s="138"/>
      <c r="H318" s="139"/>
      <c r="R318" s="6">
        <f t="shared" si="37"/>
        <v>0</v>
      </c>
      <c r="S318" s="6">
        <f t="shared" si="39"/>
        <v>0</v>
      </c>
      <c r="T318" s="6">
        <f t="shared" si="40"/>
        <v>0</v>
      </c>
      <c r="U318" s="6">
        <f t="shared" si="38"/>
        <v>0</v>
      </c>
    </row>
    <row r="319" spans="1:21" x14ac:dyDescent="0.2">
      <c r="A319" s="48"/>
      <c r="B319" s="36"/>
      <c r="C319" s="37" t="s">
        <v>254</v>
      </c>
      <c r="D319" s="37"/>
      <c r="E319" s="37"/>
      <c r="F319" s="11">
        <v>10</v>
      </c>
      <c r="G319" s="10">
        <f t="shared" ref="G319:G325" si="42">F319*$K$3*IF(NOT(ISBLANK(C319)), $K$4, IF(NOT(ISBLANK(D319)),$K$5, IF(ISBLANK(E319),0,$K$6)))</f>
        <v>250</v>
      </c>
      <c r="H319" s="38"/>
      <c r="R319" s="6">
        <f t="shared" si="37"/>
        <v>10</v>
      </c>
      <c r="S319" s="6">
        <f t="shared" si="39"/>
        <v>0</v>
      </c>
      <c r="T319" s="6">
        <f t="shared" si="40"/>
        <v>0</v>
      </c>
      <c r="U319" s="6">
        <f t="shared" si="38"/>
        <v>0</v>
      </c>
    </row>
    <row r="320" spans="1:21" x14ac:dyDescent="0.2">
      <c r="A320" s="48"/>
      <c r="B320" s="39"/>
      <c r="C320" s="40" t="s">
        <v>255</v>
      </c>
      <c r="D320" s="40"/>
      <c r="E320" s="40"/>
      <c r="F320" s="17">
        <v>7</v>
      </c>
      <c r="G320" s="16">
        <f t="shared" si="42"/>
        <v>175</v>
      </c>
      <c r="H320" s="41"/>
      <c r="R320" s="6">
        <f t="shared" si="37"/>
        <v>7</v>
      </c>
      <c r="S320" s="6">
        <f t="shared" si="39"/>
        <v>0</v>
      </c>
      <c r="T320" s="6">
        <f t="shared" si="40"/>
        <v>0</v>
      </c>
      <c r="U320" s="6">
        <f t="shared" si="38"/>
        <v>0</v>
      </c>
    </row>
    <row r="321" spans="1:21" x14ac:dyDescent="0.2">
      <c r="A321" s="50"/>
      <c r="B321" s="36"/>
      <c r="C321" s="37" t="s">
        <v>257</v>
      </c>
      <c r="D321" s="37"/>
      <c r="E321" s="37"/>
      <c r="F321" s="11">
        <v>7</v>
      </c>
      <c r="G321" s="10">
        <f t="shared" si="42"/>
        <v>175</v>
      </c>
      <c r="H321" s="38"/>
      <c r="R321" s="6">
        <f t="shared" si="37"/>
        <v>7</v>
      </c>
      <c r="S321" s="6">
        <f t="shared" si="39"/>
        <v>0</v>
      </c>
      <c r="T321" s="6">
        <f t="shared" si="40"/>
        <v>0</v>
      </c>
      <c r="U321" s="6">
        <f t="shared" si="38"/>
        <v>0</v>
      </c>
    </row>
    <row r="322" spans="1:21" x14ac:dyDescent="0.2">
      <c r="A322" s="50"/>
      <c r="B322" s="39"/>
      <c r="C322" s="40" t="s">
        <v>258</v>
      </c>
      <c r="D322" s="40"/>
      <c r="E322" s="40"/>
      <c r="F322" s="17">
        <v>7</v>
      </c>
      <c r="G322" s="16">
        <f t="shared" si="42"/>
        <v>175</v>
      </c>
      <c r="H322" s="41"/>
      <c r="R322" s="6">
        <f t="shared" si="37"/>
        <v>7</v>
      </c>
      <c r="S322" s="6">
        <f t="shared" si="39"/>
        <v>0</v>
      </c>
      <c r="T322" s="6">
        <f t="shared" si="40"/>
        <v>0</v>
      </c>
      <c r="U322" s="6">
        <f t="shared" si="38"/>
        <v>0</v>
      </c>
    </row>
    <row r="323" spans="1:21" x14ac:dyDescent="0.2">
      <c r="A323" s="50"/>
      <c r="B323" s="36"/>
      <c r="C323" s="37" t="s">
        <v>259</v>
      </c>
      <c r="D323" s="37"/>
      <c r="E323" s="37"/>
      <c r="F323" s="11">
        <v>7</v>
      </c>
      <c r="G323" s="10">
        <f t="shared" si="42"/>
        <v>175</v>
      </c>
      <c r="H323" s="38"/>
      <c r="R323" s="6">
        <f t="shared" ref="R323:R367" si="43">IF(NOT(ISBLANK(C323)),1,0)*$F323</f>
        <v>7</v>
      </c>
      <c r="S323" s="6">
        <f t="shared" si="39"/>
        <v>0</v>
      </c>
      <c r="T323" s="6">
        <f t="shared" si="40"/>
        <v>0</v>
      </c>
      <c r="U323" s="6">
        <f t="shared" ref="U323:U367" si="44">IF(NOT(ISBLANK(A323)),1,0)</f>
        <v>0</v>
      </c>
    </row>
    <row r="324" spans="1:21" x14ac:dyDescent="0.2">
      <c r="A324" s="50"/>
      <c r="B324" s="39"/>
      <c r="C324" s="40" t="s">
        <v>260</v>
      </c>
      <c r="D324" s="40"/>
      <c r="E324" s="40"/>
      <c r="F324" s="17">
        <v>7</v>
      </c>
      <c r="G324" s="16">
        <f t="shared" si="42"/>
        <v>175</v>
      </c>
      <c r="H324" s="41"/>
      <c r="R324" s="6">
        <f t="shared" si="43"/>
        <v>7</v>
      </c>
      <c r="S324" s="6">
        <f t="shared" si="39"/>
        <v>0</v>
      </c>
      <c r="T324" s="6">
        <f t="shared" si="40"/>
        <v>0</v>
      </c>
      <c r="U324" s="6">
        <f t="shared" si="44"/>
        <v>0</v>
      </c>
    </row>
    <row r="325" spans="1:21" x14ac:dyDescent="0.2">
      <c r="A325" s="48"/>
      <c r="B325" s="36"/>
      <c r="C325" s="37" t="s">
        <v>256</v>
      </c>
      <c r="D325" s="37"/>
      <c r="E325" s="37"/>
      <c r="F325" s="11">
        <v>8</v>
      </c>
      <c r="G325" s="10">
        <f t="shared" si="42"/>
        <v>200</v>
      </c>
      <c r="H325" s="38"/>
      <c r="R325" s="6">
        <f t="shared" si="43"/>
        <v>8</v>
      </c>
      <c r="S325" s="6">
        <f t="shared" si="39"/>
        <v>0</v>
      </c>
      <c r="T325" s="6">
        <f t="shared" si="40"/>
        <v>0</v>
      </c>
      <c r="U325" s="6">
        <f t="shared" si="44"/>
        <v>0</v>
      </c>
    </row>
    <row r="326" spans="1:21" ht="13.5" thickBot="1" x14ac:dyDescent="0.25">
      <c r="A326" s="65"/>
      <c r="B326" s="42"/>
      <c r="C326" s="43"/>
      <c r="D326" s="43"/>
      <c r="E326" s="43"/>
      <c r="F326" s="26"/>
      <c r="G326" s="43"/>
      <c r="H326" s="27">
        <f>SUM(G319:G325)</f>
        <v>1325</v>
      </c>
      <c r="R326" s="6">
        <f t="shared" si="43"/>
        <v>0</v>
      </c>
      <c r="S326" s="6">
        <f t="shared" si="39"/>
        <v>0</v>
      </c>
      <c r="T326" s="6">
        <f t="shared" si="40"/>
        <v>0</v>
      </c>
      <c r="U326" s="6">
        <f t="shared" si="44"/>
        <v>0</v>
      </c>
    </row>
    <row r="327" spans="1:21" ht="13.5" thickBot="1" x14ac:dyDescent="0.25">
      <c r="A327" s="54" t="s">
        <v>1</v>
      </c>
      <c r="B327" s="55"/>
      <c r="C327" s="55"/>
      <c r="D327" s="55"/>
      <c r="E327" s="55"/>
      <c r="F327" s="55"/>
      <c r="G327" s="55"/>
      <c r="H327" s="56"/>
      <c r="R327" s="6">
        <f t="shared" si="43"/>
        <v>0</v>
      </c>
      <c r="S327" s="6">
        <f t="shared" si="39"/>
        <v>0</v>
      </c>
      <c r="T327" s="6">
        <f t="shared" si="40"/>
        <v>0</v>
      </c>
      <c r="U327" s="6">
        <f t="shared" si="44"/>
        <v>1</v>
      </c>
    </row>
    <row r="328" spans="1:21" x14ac:dyDescent="0.2">
      <c r="A328" s="143"/>
      <c r="B328" s="137" t="s">
        <v>212</v>
      </c>
      <c r="C328" s="138"/>
      <c r="D328" s="138"/>
      <c r="E328" s="138"/>
      <c r="F328" s="138"/>
      <c r="G328" s="138"/>
      <c r="H328" s="139"/>
      <c r="R328" s="6">
        <f t="shared" si="43"/>
        <v>0</v>
      </c>
      <c r="S328" s="6">
        <f t="shared" si="39"/>
        <v>0</v>
      </c>
      <c r="T328" s="6">
        <f t="shared" si="40"/>
        <v>0</v>
      </c>
      <c r="U328" s="6">
        <f t="shared" si="44"/>
        <v>0</v>
      </c>
    </row>
    <row r="329" spans="1:21" x14ac:dyDescent="0.2">
      <c r="A329" s="143"/>
      <c r="B329" s="36"/>
      <c r="C329" s="37"/>
      <c r="D329" s="37" t="s">
        <v>40</v>
      </c>
      <c r="E329" s="37"/>
      <c r="F329" s="11">
        <v>2</v>
      </c>
      <c r="G329" s="10">
        <f>F329*$K$3*IF(NOT(ISBLANK(C329)), $K$4, IF(NOT(ISBLANK(D329)),$K$5, IF(ISBLANK(E329),0,$K$6)))</f>
        <v>40</v>
      </c>
      <c r="H329" s="38"/>
      <c r="R329" s="6">
        <f t="shared" si="43"/>
        <v>0</v>
      </c>
      <c r="S329" s="6">
        <f t="shared" si="39"/>
        <v>2</v>
      </c>
      <c r="T329" s="6">
        <f t="shared" si="40"/>
        <v>0</v>
      </c>
      <c r="U329" s="6">
        <f t="shared" si="44"/>
        <v>0</v>
      </c>
    </row>
    <row r="330" spans="1:21" x14ac:dyDescent="0.2">
      <c r="A330" s="143"/>
      <c r="B330" s="39"/>
      <c r="C330" s="40"/>
      <c r="D330" s="40" t="s">
        <v>41</v>
      </c>
      <c r="E330" s="40"/>
      <c r="F330" s="17">
        <v>2</v>
      </c>
      <c r="G330" s="16">
        <f>F330*$K$3*IF(NOT(ISBLANK(C330)), $K$4, IF(NOT(ISBLANK(D330)),$K$5, IF(ISBLANK(E330),0,$K$6)))</f>
        <v>40</v>
      </c>
      <c r="H330" s="41"/>
      <c r="R330" s="6">
        <f t="shared" si="43"/>
        <v>0</v>
      </c>
      <c r="S330" s="6">
        <f t="shared" si="39"/>
        <v>2</v>
      </c>
      <c r="T330" s="6">
        <f t="shared" si="40"/>
        <v>0</v>
      </c>
      <c r="U330" s="6">
        <f t="shared" si="44"/>
        <v>0</v>
      </c>
    </row>
    <row r="331" spans="1:21" x14ac:dyDescent="0.2">
      <c r="A331" s="143"/>
      <c r="B331" s="36"/>
      <c r="C331" s="37" t="s">
        <v>42</v>
      </c>
      <c r="D331" s="37"/>
      <c r="E331" s="37"/>
      <c r="F331" s="11">
        <v>4</v>
      </c>
      <c r="G331" s="10">
        <f>F331*$K$3*IF(NOT(ISBLANK(C331)), $K$4, IF(NOT(ISBLANK(D331)),$K$5, IF(ISBLANK(E331),0,$K$6)))</f>
        <v>100</v>
      </c>
      <c r="H331" s="38"/>
      <c r="R331" s="6">
        <f t="shared" si="43"/>
        <v>4</v>
      </c>
      <c r="S331" s="6">
        <f t="shared" si="39"/>
        <v>0</v>
      </c>
      <c r="T331" s="6">
        <f t="shared" si="40"/>
        <v>0</v>
      </c>
      <c r="U331" s="6">
        <f t="shared" si="44"/>
        <v>0</v>
      </c>
    </row>
    <row r="332" spans="1:21" ht="13.5" thickBot="1" x14ac:dyDescent="0.25">
      <c r="A332" s="143"/>
      <c r="B332" s="42"/>
      <c r="C332" s="43"/>
      <c r="D332" s="43"/>
      <c r="E332" s="43"/>
      <c r="F332" s="26"/>
      <c r="G332" s="43"/>
      <c r="H332" s="27">
        <f>SUM(G329:G331)</f>
        <v>180</v>
      </c>
      <c r="R332" s="6">
        <f t="shared" si="43"/>
        <v>0</v>
      </c>
      <c r="S332" s="6">
        <f t="shared" si="39"/>
        <v>0</v>
      </c>
      <c r="T332" s="6">
        <f t="shared" si="40"/>
        <v>0</v>
      </c>
      <c r="U332" s="6">
        <f t="shared" si="44"/>
        <v>0</v>
      </c>
    </row>
    <row r="333" spans="1:21" x14ac:dyDescent="0.2">
      <c r="A333" s="143"/>
      <c r="B333" s="152" t="s">
        <v>213</v>
      </c>
      <c r="C333" s="153"/>
      <c r="D333" s="153"/>
      <c r="E333" s="153"/>
      <c r="F333" s="153"/>
      <c r="G333" s="153"/>
      <c r="H333" s="154"/>
      <c r="R333" s="6">
        <f t="shared" si="43"/>
        <v>0</v>
      </c>
      <c r="S333" s="6">
        <f t="shared" si="39"/>
        <v>0</v>
      </c>
      <c r="T333" s="6">
        <f t="shared" si="40"/>
        <v>0</v>
      </c>
      <c r="U333" s="6">
        <f t="shared" si="44"/>
        <v>0</v>
      </c>
    </row>
    <row r="334" spans="1:21" x14ac:dyDescent="0.2">
      <c r="A334" s="143"/>
      <c r="B334" s="36"/>
      <c r="C334" s="37"/>
      <c r="D334" s="37" t="s">
        <v>43</v>
      </c>
      <c r="E334" s="37"/>
      <c r="F334" s="11">
        <v>2</v>
      </c>
      <c r="G334" s="10">
        <f>F334*$K$3*IF(NOT(ISBLANK(C334)), $K$4, IF(NOT(ISBLANK(D334)),$K$5, IF(ISBLANK(E334),0,$K$6)))</f>
        <v>40</v>
      </c>
      <c r="H334" s="38"/>
      <c r="R334" s="6">
        <f t="shared" si="43"/>
        <v>0</v>
      </c>
      <c r="S334" s="6">
        <f t="shared" si="39"/>
        <v>2</v>
      </c>
      <c r="T334" s="6">
        <f t="shared" si="40"/>
        <v>0</v>
      </c>
      <c r="U334" s="6">
        <f t="shared" si="44"/>
        <v>0</v>
      </c>
    </row>
    <row r="335" spans="1:21" x14ac:dyDescent="0.2">
      <c r="A335" s="143"/>
      <c r="B335" s="39"/>
      <c r="C335" s="40" t="s">
        <v>42</v>
      </c>
      <c r="D335" s="40"/>
      <c r="E335" s="40"/>
      <c r="F335" s="17">
        <v>4</v>
      </c>
      <c r="G335" s="16">
        <f>F335*$K$3*IF(NOT(ISBLANK(C335)), $K$4, IF(NOT(ISBLANK(D335)),$K$5, IF(ISBLANK(E335),0,$K$6)))</f>
        <v>100</v>
      </c>
      <c r="H335" s="41"/>
      <c r="R335" s="6">
        <f t="shared" si="43"/>
        <v>4</v>
      </c>
      <c r="S335" s="6">
        <f t="shared" si="39"/>
        <v>0</v>
      </c>
      <c r="T335" s="6">
        <f t="shared" si="40"/>
        <v>0</v>
      </c>
      <c r="U335" s="6">
        <f t="shared" si="44"/>
        <v>0</v>
      </c>
    </row>
    <row r="336" spans="1:21" ht="13.5" thickBot="1" x14ac:dyDescent="0.25">
      <c r="A336" s="143"/>
      <c r="B336" s="42"/>
      <c r="C336" s="43"/>
      <c r="D336" s="43"/>
      <c r="E336" s="43"/>
      <c r="F336" s="26"/>
      <c r="G336" s="43"/>
      <c r="H336" s="27">
        <f>SUM(G334:G335)</f>
        <v>140</v>
      </c>
      <c r="R336" s="6">
        <f t="shared" si="43"/>
        <v>0</v>
      </c>
      <c r="S336" s="6">
        <f t="shared" si="39"/>
        <v>0</v>
      </c>
      <c r="T336" s="6">
        <f t="shared" si="40"/>
        <v>0</v>
      </c>
      <c r="U336" s="6">
        <f t="shared" si="44"/>
        <v>0</v>
      </c>
    </row>
    <row r="337" spans="1:21" x14ac:dyDescent="0.2">
      <c r="A337" s="143"/>
      <c r="B337" s="152" t="s">
        <v>214</v>
      </c>
      <c r="C337" s="153"/>
      <c r="D337" s="153"/>
      <c r="E337" s="153"/>
      <c r="F337" s="153"/>
      <c r="G337" s="153"/>
      <c r="H337" s="154"/>
      <c r="R337" s="6">
        <f t="shared" si="43"/>
        <v>0</v>
      </c>
      <c r="S337" s="6">
        <f t="shared" si="39"/>
        <v>0</v>
      </c>
      <c r="T337" s="6">
        <f t="shared" si="40"/>
        <v>0</v>
      </c>
      <c r="U337" s="6">
        <f t="shared" si="44"/>
        <v>0</v>
      </c>
    </row>
    <row r="338" spans="1:21" x14ac:dyDescent="0.2">
      <c r="A338" s="143"/>
      <c r="B338" s="36"/>
      <c r="C338" s="37"/>
      <c r="D338" s="37" t="s">
        <v>44</v>
      </c>
      <c r="E338" s="37"/>
      <c r="F338" s="11">
        <v>2</v>
      </c>
      <c r="G338" s="10">
        <f>F338*$K$3*IF(NOT(ISBLANK(C338)), $K$4, IF(NOT(ISBLANK(D338)),$K$5, IF(ISBLANK(E338),0,$K$6)))</f>
        <v>40</v>
      </c>
      <c r="H338" s="38"/>
      <c r="R338" s="6">
        <f t="shared" si="43"/>
        <v>0</v>
      </c>
      <c r="S338" s="6">
        <f t="shared" ref="S338:S367" si="45">IF(NOT(ISBLANK(D338)),1,0)*$F338</f>
        <v>2</v>
      </c>
      <c r="T338" s="6">
        <f t="shared" ref="T338:T367" si="46">IF(NOT(ISBLANK(E338)),1,0)*$F338</f>
        <v>0</v>
      </c>
      <c r="U338" s="6">
        <f t="shared" si="44"/>
        <v>0</v>
      </c>
    </row>
    <row r="339" spans="1:21" x14ac:dyDescent="0.2">
      <c r="A339" s="143"/>
      <c r="B339" s="39"/>
      <c r="C339" s="40" t="s">
        <v>42</v>
      </c>
      <c r="D339" s="40"/>
      <c r="E339" s="40"/>
      <c r="F339" s="17">
        <v>5</v>
      </c>
      <c r="G339" s="16">
        <f>F339*$K$3*IF(NOT(ISBLANK(C339)), $K$4, IF(NOT(ISBLANK(D339)),$K$5, IF(ISBLANK(E339),0,$K$6)))</f>
        <v>125</v>
      </c>
      <c r="H339" s="41"/>
      <c r="R339" s="6">
        <f t="shared" si="43"/>
        <v>5</v>
      </c>
      <c r="S339" s="6">
        <f t="shared" si="45"/>
        <v>0</v>
      </c>
      <c r="T339" s="6">
        <f t="shared" si="46"/>
        <v>0</v>
      </c>
      <c r="U339" s="6">
        <f t="shared" si="44"/>
        <v>0</v>
      </c>
    </row>
    <row r="340" spans="1:21" ht="13.5" thickBot="1" x14ac:dyDescent="0.25">
      <c r="A340" s="143"/>
      <c r="B340" s="42"/>
      <c r="C340" s="43"/>
      <c r="D340" s="43"/>
      <c r="E340" s="43"/>
      <c r="F340" s="26"/>
      <c r="G340" s="43"/>
      <c r="H340" s="27">
        <f>SUM(G338:G339)</f>
        <v>165</v>
      </c>
      <c r="R340" s="6">
        <f t="shared" si="43"/>
        <v>0</v>
      </c>
      <c r="S340" s="6">
        <f t="shared" si="45"/>
        <v>0</v>
      </c>
      <c r="T340" s="6">
        <f t="shared" si="46"/>
        <v>0</v>
      </c>
      <c r="U340" s="6">
        <f t="shared" si="44"/>
        <v>0</v>
      </c>
    </row>
    <row r="341" spans="1:21" x14ac:dyDescent="0.2">
      <c r="A341" s="143"/>
      <c r="B341" s="152" t="s">
        <v>215</v>
      </c>
      <c r="C341" s="153"/>
      <c r="D341" s="153"/>
      <c r="E341" s="153"/>
      <c r="F341" s="153"/>
      <c r="G341" s="153"/>
      <c r="H341" s="154"/>
      <c r="R341" s="6">
        <f t="shared" si="43"/>
        <v>0</v>
      </c>
      <c r="S341" s="6">
        <f t="shared" si="45"/>
        <v>0</v>
      </c>
      <c r="T341" s="6">
        <f t="shared" si="46"/>
        <v>0</v>
      </c>
      <c r="U341" s="6">
        <f t="shared" si="44"/>
        <v>0</v>
      </c>
    </row>
    <row r="342" spans="1:21" x14ac:dyDescent="0.2">
      <c r="A342" s="143"/>
      <c r="B342" s="36"/>
      <c r="C342" s="37"/>
      <c r="D342" s="37" t="s">
        <v>28</v>
      </c>
      <c r="E342" s="37"/>
      <c r="F342" s="11">
        <v>1</v>
      </c>
      <c r="G342" s="10">
        <f>F342*$K$3*IF(NOT(ISBLANK(C342)), $K$4, IF(NOT(ISBLANK(D342)),$K$5, IF(ISBLANK(E342),0,$K$6)))</f>
        <v>20</v>
      </c>
      <c r="H342" s="38"/>
      <c r="R342" s="6">
        <f t="shared" si="43"/>
        <v>0</v>
      </c>
      <c r="S342" s="6">
        <f t="shared" si="45"/>
        <v>1</v>
      </c>
      <c r="T342" s="6">
        <f t="shared" si="46"/>
        <v>0</v>
      </c>
      <c r="U342" s="6">
        <f t="shared" si="44"/>
        <v>0</v>
      </c>
    </row>
    <row r="343" spans="1:21" x14ac:dyDescent="0.2">
      <c r="A343" s="143"/>
      <c r="B343" s="39"/>
      <c r="C343" s="40"/>
      <c r="D343" s="40" t="s">
        <v>83</v>
      </c>
      <c r="E343" s="40"/>
      <c r="F343" s="17">
        <v>1</v>
      </c>
      <c r="G343" s="16">
        <f>F343*$K$3*IF(NOT(ISBLANK(C343)), $K$4, IF(NOT(ISBLANK(D343)),$K$5, IF(ISBLANK(E343),0,$K$6)))</f>
        <v>20</v>
      </c>
      <c r="H343" s="41"/>
      <c r="R343" s="6">
        <f t="shared" si="43"/>
        <v>0</v>
      </c>
      <c r="S343" s="6">
        <f t="shared" si="45"/>
        <v>1</v>
      </c>
      <c r="T343" s="6">
        <f t="shared" si="46"/>
        <v>0</v>
      </c>
      <c r="U343" s="6">
        <f t="shared" si="44"/>
        <v>0</v>
      </c>
    </row>
    <row r="344" spans="1:21" x14ac:dyDescent="0.2">
      <c r="A344" s="143"/>
      <c r="B344" s="36"/>
      <c r="C344" s="37"/>
      <c r="D344" s="37" t="s">
        <v>45</v>
      </c>
      <c r="E344" s="37"/>
      <c r="F344" s="11">
        <v>1</v>
      </c>
      <c r="G344" s="10">
        <f>F344*$K$3*IF(NOT(ISBLANK(C344)), $K$4, IF(NOT(ISBLANK(D344)),$K$5, IF(ISBLANK(E344),0,$K$6)))</f>
        <v>20</v>
      </c>
      <c r="H344" s="38"/>
      <c r="R344" s="6">
        <f t="shared" si="43"/>
        <v>0</v>
      </c>
      <c r="S344" s="6">
        <f t="shared" si="45"/>
        <v>1</v>
      </c>
      <c r="T344" s="6">
        <f t="shared" si="46"/>
        <v>0</v>
      </c>
      <c r="U344" s="6">
        <f t="shared" si="44"/>
        <v>0</v>
      </c>
    </row>
    <row r="345" spans="1:21" x14ac:dyDescent="0.2">
      <c r="A345" s="143"/>
      <c r="B345" s="39"/>
      <c r="C345" s="40"/>
      <c r="D345" s="40" t="s">
        <v>8</v>
      </c>
      <c r="E345" s="40"/>
      <c r="F345" s="17">
        <v>2</v>
      </c>
      <c r="G345" s="16">
        <f>F345*$K$3*IF(NOT(ISBLANK(C345)), $K$4, IF(NOT(ISBLANK(D345)),$K$5, IF(ISBLANK(E345),0,$K$6)))</f>
        <v>40</v>
      </c>
      <c r="H345" s="41"/>
      <c r="R345" s="6">
        <f t="shared" si="43"/>
        <v>0</v>
      </c>
      <c r="S345" s="6">
        <f t="shared" si="45"/>
        <v>2</v>
      </c>
      <c r="T345" s="6">
        <f t="shared" si="46"/>
        <v>0</v>
      </c>
      <c r="U345" s="6">
        <f t="shared" si="44"/>
        <v>0</v>
      </c>
    </row>
    <row r="346" spans="1:21" x14ac:dyDescent="0.2">
      <c r="A346" s="143"/>
      <c r="B346" s="36"/>
      <c r="C346" s="37" t="s">
        <v>42</v>
      </c>
      <c r="D346" s="37"/>
      <c r="E346" s="37"/>
      <c r="F346" s="11">
        <v>5</v>
      </c>
      <c r="G346" s="10">
        <f>F346*$K$3*IF(NOT(ISBLANK(C346)), $K$4, IF(NOT(ISBLANK(D346)),$K$5, IF(ISBLANK(E346),0,$K$6)))</f>
        <v>125</v>
      </c>
      <c r="H346" s="38"/>
      <c r="R346" s="6">
        <f t="shared" si="43"/>
        <v>5</v>
      </c>
      <c r="S346" s="6">
        <f t="shared" si="45"/>
        <v>0</v>
      </c>
      <c r="T346" s="6">
        <f t="shared" si="46"/>
        <v>0</v>
      </c>
      <c r="U346" s="6">
        <f t="shared" si="44"/>
        <v>0</v>
      </c>
    </row>
    <row r="347" spans="1:21" ht="13.5" thickBot="1" x14ac:dyDescent="0.25">
      <c r="A347" s="143"/>
      <c r="B347" s="42"/>
      <c r="C347" s="43"/>
      <c r="D347" s="43"/>
      <c r="E347" s="43"/>
      <c r="F347" s="26"/>
      <c r="G347" s="43"/>
      <c r="H347" s="27">
        <f>SUM(G342:G346)</f>
        <v>225</v>
      </c>
      <c r="R347" s="6">
        <f t="shared" si="43"/>
        <v>0</v>
      </c>
      <c r="S347" s="6">
        <f t="shared" si="45"/>
        <v>0</v>
      </c>
      <c r="T347" s="6">
        <f t="shared" si="46"/>
        <v>0</v>
      </c>
      <c r="U347" s="6">
        <f t="shared" si="44"/>
        <v>0</v>
      </c>
    </row>
    <row r="348" spans="1:21" x14ac:dyDescent="0.2">
      <c r="A348" s="143"/>
      <c r="B348" s="152" t="s">
        <v>211</v>
      </c>
      <c r="C348" s="153"/>
      <c r="D348" s="153"/>
      <c r="E348" s="153"/>
      <c r="F348" s="153"/>
      <c r="G348" s="153"/>
      <c r="H348" s="154"/>
      <c r="R348" s="6">
        <f t="shared" si="43"/>
        <v>0</v>
      </c>
      <c r="S348" s="6">
        <f t="shared" si="45"/>
        <v>0</v>
      </c>
      <c r="T348" s="6">
        <f t="shared" si="46"/>
        <v>0</v>
      </c>
      <c r="U348" s="6">
        <f t="shared" si="44"/>
        <v>0</v>
      </c>
    </row>
    <row r="349" spans="1:21" x14ac:dyDescent="0.2">
      <c r="A349" s="143"/>
      <c r="B349" s="36"/>
      <c r="C349" s="37"/>
      <c r="D349" s="37" t="s">
        <v>46</v>
      </c>
      <c r="E349" s="37"/>
      <c r="F349" s="11">
        <v>2</v>
      </c>
      <c r="G349" s="10">
        <f>F349*$K$3*IF(NOT(ISBLANK(C349)), $K$4, IF(NOT(ISBLANK(D349)),$K$5, IF(ISBLANK(E349),0,$K$6)))</f>
        <v>40</v>
      </c>
      <c r="H349" s="38"/>
      <c r="R349" s="6">
        <f t="shared" si="43"/>
        <v>0</v>
      </c>
      <c r="S349" s="6">
        <f t="shared" si="45"/>
        <v>2</v>
      </c>
      <c r="T349" s="6">
        <f t="shared" si="46"/>
        <v>0</v>
      </c>
      <c r="U349" s="6">
        <f t="shared" si="44"/>
        <v>0</v>
      </c>
    </row>
    <row r="350" spans="1:21" x14ac:dyDescent="0.2">
      <c r="A350" s="143"/>
      <c r="B350" s="39"/>
      <c r="C350" s="40"/>
      <c r="D350" s="40" t="s">
        <v>47</v>
      </c>
      <c r="E350" s="40"/>
      <c r="F350" s="17">
        <v>2</v>
      </c>
      <c r="G350" s="16">
        <f>F350*$K$3*IF(NOT(ISBLANK(C350)), $K$4, IF(NOT(ISBLANK(D350)),$K$5, IF(ISBLANK(E350),0,$K$6)))</f>
        <v>40</v>
      </c>
      <c r="H350" s="41"/>
      <c r="R350" s="6">
        <f t="shared" si="43"/>
        <v>0</v>
      </c>
      <c r="S350" s="6">
        <f t="shared" si="45"/>
        <v>2</v>
      </c>
      <c r="T350" s="6">
        <f t="shared" si="46"/>
        <v>0</v>
      </c>
      <c r="U350" s="6">
        <f t="shared" si="44"/>
        <v>0</v>
      </c>
    </row>
    <row r="351" spans="1:21" x14ac:dyDescent="0.2">
      <c r="A351" s="143"/>
      <c r="B351" s="36"/>
      <c r="C351" s="37" t="s">
        <v>42</v>
      </c>
      <c r="D351" s="37"/>
      <c r="E351" s="37"/>
      <c r="F351" s="11">
        <v>4</v>
      </c>
      <c r="G351" s="10">
        <f>F351*$K$3*IF(NOT(ISBLANK(C351)), $K$4, IF(NOT(ISBLANK(D351)),$K$5, IF(ISBLANK(E351),0,$K$6)))</f>
        <v>100</v>
      </c>
      <c r="H351" s="38"/>
      <c r="R351" s="6">
        <f t="shared" si="43"/>
        <v>4</v>
      </c>
      <c r="S351" s="6">
        <f t="shared" si="45"/>
        <v>0</v>
      </c>
      <c r="T351" s="6">
        <f t="shared" si="46"/>
        <v>0</v>
      </c>
      <c r="U351" s="6">
        <f t="shared" si="44"/>
        <v>0</v>
      </c>
    </row>
    <row r="352" spans="1:21" ht="13.5" thickBot="1" x14ac:dyDescent="0.25">
      <c r="A352" s="143"/>
      <c r="B352" s="42"/>
      <c r="C352" s="43"/>
      <c r="D352" s="43"/>
      <c r="E352" s="43"/>
      <c r="F352" s="26"/>
      <c r="G352" s="43"/>
      <c r="H352" s="27">
        <f>SUM(G349:G351)</f>
        <v>180</v>
      </c>
      <c r="R352" s="6">
        <f t="shared" si="43"/>
        <v>0</v>
      </c>
      <c r="S352" s="6">
        <f t="shared" si="45"/>
        <v>0</v>
      </c>
      <c r="T352" s="6">
        <f t="shared" si="46"/>
        <v>0</v>
      </c>
      <c r="U352" s="6">
        <f t="shared" si="44"/>
        <v>0</v>
      </c>
    </row>
    <row r="353" spans="1:21" x14ac:dyDescent="0.2">
      <c r="A353" s="143"/>
      <c r="B353" s="152" t="s">
        <v>216</v>
      </c>
      <c r="C353" s="153"/>
      <c r="D353" s="153"/>
      <c r="E353" s="153"/>
      <c r="F353" s="153"/>
      <c r="G353" s="153"/>
      <c r="H353" s="154"/>
      <c r="R353" s="6">
        <f t="shared" si="43"/>
        <v>0</v>
      </c>
      <c r="S353" s="6">
        <f t="shared" si="45"/>
        <v>0</v>
      </c>
      <c r="T353" s="6">
        <f t="shared" si="46"/>
        <v>0</v>
      </c>
      <c r="U353" s="6">
        <f t="shared" si="44"/>
        <v>0</v>
      </c>
    </row>
    <row r="354" spans="1:21" x14ac:dyDescent="0.2">
      <c r="A354" s="143"/>
      <c r="B354" s="36"/>
      <c r="C354" s="37"/>
      <c r="D354" s="37" t="s">
        <v>48</v>
      </c>
      <c r="E354" s="37"/>
      <c r="F354" s="11">
        <v>2</v>
      </c>
      <c r="G354" s="10">
        <f>F354*$K$3*IF(NOT(ISBLANK(C354)), $K$4, IF(NOT(ISBLANK(D354)),$K$5, IF(ISBLANK(E354),0,$K$6)))</f>
        <v>40</v>
      </c>
      <c r="H354" s="38"/>
      <c r="R354" s="6">
        <f t="shared" si="43"/>
        <v>0</v>
      </c>
      <c r="S354" s="6">
        <f t="shared" si="45"/>
        <v>2</v>
      </c>
      <c r="T354" s="6">
        <f t="shared" si="46"/>
        <v>0</v>
      </c>
      <c r="U354" s="6">
        <f t="shared" si="44"/>
        <v>0</v>
      </c>
    </row>
    <row r="355" spans="1:21" x14ac:dyDescent="0.2">
      <c r="A355" s="143"/>
      <c r="B355" s="39"/>
      <c r="C355" s="40" t="s">
        <v>42</v>
      </c>
      <c r="D355" s="44"/>
      <c r="E355" s="40"/>
      <c r="F355" s="17">
        <v>5</v>
      </c>
      <c r="G355" s="16">
        <f>F355*$K$3*IF(NOT(ISBLANK(C355)), $K$4, IF(NOT(ISBLANK(D355)),$K$5, IF(ISBLANK(E355),0,$K$6)))</f>
        <v>125</v>
      </c>
      <c r="H355" s="41"/>
      <c r="R355" s="6">
        <f t="shared" si="43"/>
        <v>5</v>
      </c>
      <c r="S355" s="6">
        <f t="shared" si="45"/>
        <v>0</v>
      </c>
      <c r="T355" s="6">
        <f t="shared" si="46"/>
        <v>0</v>
      </c>
      <c r="U355" s="6">
        <f t="shared" si="44"/>
        <v>0</v>
      </c>
    </row>
    <row r="356" spans="1:21" ht="13.5" thickBot="1" x14ac:dyDescent="0.25">
      <c r="A356" s="143"/>
      <c r="B356" s="42"/>
      <c r="C356" s="43"/>
      <c r="D356" s="43"/>
      <c r="E356" s="43"/>
      <c r="F356" s="26"/>
      <c r="G356" s="43"/>
      <c r="H356" s="27">
        <f>SUM(G354:G355)</f>
        <v>165</v>
      </c>
      <c r="R356" s="6">
        <f t="shared" si="43"/>
        <v>0</v>
      </c>
      <c r="S356" s="6">
        <f t="shared" si="45"/>
        <v>0</v>
      </c>
      <c r="T356" s="6">
        <f t="shared" si="46"/>
        <v>0</v>
      </c>
      <c r="U356" s="6">
        <f t="shared" si="44"/>
        <v>0</v>
      </c>
    </row>
    <row r="357" spans="1:21" ht="13.5" thickBot="1" x14ac:dyDescent="0.25">
      <c r="A357" s="143"/>
      <c r="B357" s="155" t="s">
        <v>217</v>
      </c>
      <c r="C357" s="156"/>
      <c r="D357" s="156"/>
      <c r="E357" s="156"/>
      <c r="F357" s="156"/>
      <c r="G357" s="156"/>
      <c r="H357" s="157"/>
      <c r="R357" s="6">
        <f t="shared" si="43"/>
        <v>0</v>
      </c>
      <c r="S357" s="6">
        <f t="shared" si="45"/>
        <v>0</v>
      </c>
      <c r="T357" s="6">
        <f t="shared" si="46"/>
        <v>0</v>
      </c>
      <c r="U357" s="6">
        <f t="shared" si="44"/>
        <v>0</v>
      </c>
    </row>
    <row r="358" spans="1:21" x14ac:dyDescent="0.2">
      <c r="A358" s="143"/>
      <c r="B358" s="36"/>
      <c r="C358" s="37"/>
      <c r="D358" s="37" t="s">
        <v>49</v>
      </c>
      <c r="E358" s="37"/>
      <c r="F358" s="11">
        <v>2</v>
      </c>
      <c r="G358" s="10">
        <f>F358*$K$3*IF(NOT(ISBLANK(C358)), $K$4, IF(NOT(ISBLANK(D358)),$K$5, IF(ISBLANK(E358),0,$K$6)))</f>
        <v>40</v>
      </c>
      <c r="H358" s="38"/>
      <c r="R358" s="6">
        <f t="shared" si="43"/>
        <v>0</v>
      </c>
      <c r="S358" s="6">
        <f t="shared" si="45"/>
        <v>2</v>
      </c>
      <c r="T358" s="6">
        <f t="shared" si="46"/>
        <v>0</v>
      </c>
      <c r="U358" s="6">
        <f t="shared" si="44"/>
        <v>0</v>
      </c>
    </row>
    <row r="359" spans="1:21" x14ac:dyDescent="0.2">
      <c r="A359" s="143"/>
      <c r="B359" s="39"/>
      <c r="C359" s="40" t="s">
        <v>42</v>
      </c>
      <c r="D359" s="40"/>
      <c r="E359" s="40"/>
      <c r="F359" s="17">
        <v>4</v>
      </c>
      <c r="G359" s="16">
        <f>F359*$K$3*IF(NOT(ISBLANK(C359)), $K$4, IF(NOT(ISBLANK(D359)),$K$5, IF(ISBLANK(E359),0,$K$6)))</f>
        <v>100</v>
      </c>
      <c r="H359" s="41"/>
      <c r="R359" s="6">
        <f t="shared" si="43"/>
        <v>4</v>
      </c>
      <c r="S359" s="6">
        <f t="shared" si="45"/>
        <v>0</v>
      </c>
      <c r="T359" s="6">
        <f t="shared" si="46"/>
        <v>0</v>
      </c>
      <c r="U359" s="6">
        <f t="shared" si="44"/>
        <v>0</v>
      </c>
    </row>
    <row r="360" spans="1:21" ht="13.5" thickBot="1" x14ac:dyDescent="0.25">
      <c r="A360" s="144"/>
      <c r="B360" s="42"/>
      <c r="C360" s="43"/>
      <c r="D360" s="43"/>
      <c r="E360" s="43"/>
      <c r="F360" s="26"/>
      <c r="G360" s="43"/>
      <c r="H360" s="27">
        <f>SUM(G358:G359)</f>
        <v>140</v>
      </c>
      <c r="R360" s="6">
        <f t="shared" si="43"/>
        <v>0</v>
      </c>
      <c r="S360" s="6">
        <f t="shared" si="45"/>
        <v>0</v>
      </c>
      <c r="T360" s="6">
        <f t="shared" si="46"/>
        <v>0</v>
      </c>
      <c r="U360" s="6">
        <f t="shared" si="44"/>
        <v>0</v>
      </c>
    </row>
    <row r="361" spans="1:21" ht="13.5" thickBot="1" x14ac:dyDescent="0.25">
      <c r="A361" s="54" t="s">
        <v>84</v>
      </c>
      <c r="B361" s="55"/>
      <c r="C361" s="55"/>
      <c r="D361" s="55"/>
      <c r="E361" s="55"/>
      <c r="F361" s="55"/>
      <c r="G361" s="55"/>
      <c r="H361" s="56"/>
      <c r="R361" s="6">
        <f t="shared" si="43"/>
        <v>0</v>
      </c>
      <c r="S361" s="6">
        <f t="shared" si="45"/>
        <v>0</v>
      </c>
      <c r="T361" s="6">
        <f t="shared" si="46"/>
        <v>0</v>
      </c>
      <c r="U361" s="6">
        <f t="shared" si="44"/>
        <v>1</v>
      </c>
    </row>
    <row r="362" spans="1:21" x14ac:dyDescent="0.2">
      <c r="A362" s="149"/>
      <c r="B362" s="137" t="s">
        <v>50</v>
      </c>
      <c r="C362" s="138"/>
      <c r="D362" s="138"/>
      <c r="E362" s="138"/>
      <c r="F362" s="138"/>
      <c r="G362" s="138"/>
      <c r="H362" s="139"/>
      <c r="R362" s="6">
        <f t="shared" si="43"/>
        <v>0</v>
      </c>
      <c r="S362" s="6">
        <f t="shared" si="45"/>
        <v>0</v>
      </c>
      <c r="T362" s="6">
        <f t="shared" si="46"/>
        <v>0</v>
      </c>
      <c r="U362" s="6">
        <f t="shared" si="44"/>
        <v>0</v>
      </c>
    </row>
    <row r="363" spans="1:21" x14ac:dyDescent="0.2">
      <c r="A363" s="149"/>
      <c r="B363" s="36"/>
      <c r="C363" s="37" t="s">
        <v>51</v>
      </c>
      <c r="D363" s="37"/>
      <c r="E363" s="37"/>
      <c r="F363" s="11">
        <v>1</v>
      </c>
      <c r="G363" s="10">
        <f>F363*$K$3*IF(NOT(ISBLANK(C363)), $K$4, IF(NOT(ISBLANK(D363)),$K$5, IF(ISBLANK(E363),0,$K$6)))</f>
        <v>25</v>
      </c>
      <c r="H363" s="38"/>
      <c r="R363" s="6">
        <f t="shared" si="43"/>
        <v>1</v>
      </c>
      <c r="S363" s="6">
        <f t="shared" si="45"/>
        <v>0</v>
      </c>
      <c r="T363" s="6">
        <f t="shared" si="46"/>
        <v>0</v>
      </c>
      <c r="U363" s="6">
        <f t="shared" si="44"/>
        <v>0</v>
      </c>
    </row>
    <row r="364" spans="1:21" x14ac:dyDescent="0.2">
      <c r="A364" s="149"/>
      <c r="B364" s="39"/>
      <c r="C364" s="40" t="s">
        <v>52</v>
      </c>
      <c r="D364" s="40"/>
      <c r="E364" s="40"/>
      <c r="F364" s="17">
        <v>1</v>
      </c>
      <c r="G364" s="16">
        <f>F364*$K$3*IF(NOT(ISBLANK(C364)), $K$4, IF(NOT(ISBLANK(D364)),$K$5, IF(ISBLANK(E364),0,$K$6)))</f>
        <v>25</v>
      </c>
      <c r="H364" s="41"/>
      <c r="R364" s="6">
        <f t="shared" si="43"/>
        <v>1</v>
      </c>
      <c r="S364" s="6">
        <f t="shared" si="45"/>
        <v>0</v>
      </c>
      <c r="T364" s="6">
        <f t="shared" si="46"/>
        <v>0</v>
      </c>
      <c r="U364" s="6">
        <f t="shared" si="44"/>
        <v>0</v>
      </c>
    </row>
    <row r="365" spans="1:21" x14ac:dyDescent="0.2">
      <c r="A365" s="149"/>
      <c r="B365" s="36"/>
      <c r="C365" s="37" t="s">
        <v>53</v>
      </c>
      <c r="D365" s="37"/>
      <c r="E365" s="37"/>
      <c r="F365" s="11">
        <v>1</v>
      </c>
      <c r="G365" s="10">
        <f>F365*$K$3*IF(NOT(ISBLANK(C365)), $K$4, IF(NOT(ISBLANK(D365)),$K$5, IF(ISBLANK(E365),0,$K$6)))</f>
        <v>25</v>
      </c>
      <c r="H365" s="38"/>
      <c r="R365" s="6">
        <f t="shared" si="43"/>
        <v>1</v>
      </c>
      <c r="S365" s="6">
        <f t="shared" si="45"/>
        <v>0</v>
      </c>
      <c r="T365" s="6">
        <f t="shared" si="46"/>
        <v>0</v>
      </c>
      <c r="U365" s="6">
        <f t="shared" si="44"/>
        <v>0</v>
      </c>
    </row>
    <row r="366" spans="1:21" x14ac:dyDescent="0.2">
      <c r="A366" s="149"/>
      <c r="B366" s="39"/>
      <c r="C366" s="40" t="s">
        <v>55</v>
      </c>
      <c r="D366" s="40"/>
      <c r="E366" s="40"/>
      <c r="F366" s="17">
        <v>3</v>
      </c>
      <c r="G366" s="16">
        <f>F366*$K$3*IF(NOT(ISBLANK(C366)), $K$4, IF(NOT(ISBLANK(D366)),$K$5, IF(ISBLANK(E366),0,$K$6)))</f>
        <v>75</v>
      </c>
      <c r="H366" s="41"/>
      <c r="R366" s="6">
        <f t="shared" si="43"/>
        <v>3</v>
      </c>
      <c r="S366" s="6">
        <f t="shared" si="45"/>
        <v>0</v>
      </c>
      <c r="T366" s="6">
        <f t="shared" si="46"/>
        <v>0</v>
      </c>
      <c r="U366" s="6">
        <f t="shared" si="44"/>
        <v>0</v>
      </c>
    </row>
    <row r="367" spans="1:21" ht="13.5" thickBot="1" x14ac:dyDescent="0.25">
      <c r="A367" s="149"/>
      <c r="B367" s="42"/>
      <c r="C367" s="43"/>
      <c r="D367" s="43"/>
      <c r="E367" s="43"/>
      <c r="F367" s="26"/>
      <c r="G367" s="43"/>
      <c r="H367" s="27">
        <f>SUM(G363:G366)</f>
        <v>150</v>
      </c>
      <c r="R367" s="6">
        <f t="shared" si="43"/>
        <v>0</v>
      </c>
      <c r="S367" s="6">
        <f t="shared" si="45"/>
        <v>0</v>
      </c>
      <c r="T367" s="6">
        <f t="shared" si="46"/>
        <v>0</v>
      </c>
      <c r="U367" s="6">
        <f t="shared" si="44"/>
        <v>0</v>
      </c>
    </row>
    <row r="368" spans="1:21" ht="15.75" thickBot="1" x14ac:dyDescent="0.3">
      <c r="A368" s="54" t="s">
        <v>54</v>
      </c>
      <c r="B368" s="55"/>
      <c r="C368" s="55"/>
      <c r="D368" s="55"/>
      <c r="E368" s="55"/>
      <c r="F368" s="55"/>
      <c r="G368" s="55"/>
      <c r="H368" s="56"/>
      <c r="S368"/>
    </row>
    <row r="369" spans="1:19" ht="15" x14ac:dyDescent="0.25">
      <c r="A369" s="75"/>
      <c r="B369" s="137" t="s">
        <v>277</v>
      </c>
      <c r="C369" s="138"/>
      <c r="D369" s="138"/>
      <c r="E369" s="138"/>
      <c r="F369" s="138"/>
      <c r="G369" s="138"/>
      <c r="H369" s="139"/>
      <c r="S369"/>
    </row>
    <row r="370" spans="1:19" ht="15" x14ac:dyDescent="0.25">
      <c r="A370" s="75"/>
      <c r="B370" s="36"/>
      <c r="C370" s="37" t="s">
        <v>279</v>
      </c>
      <c r="D370" s="37"/>
      <c r="E370" s="37"/>
      <c r="F370" s="104">
        <f>SUM(R2:T327)</f>
        <v>412.8</v>
      </c>
      <c r="G370" s="10">
        <f>F370*$K$3*0.1</f>
        <v>825.6</v>
      </c>
      <c r="H370" s="38"/>
      <c r="S370"/>
    </row>
    <row r="371" spans="1:19" ht="15" x14ac:dyDescent="0.25">
      <c r="A371" s="75"/>
      <c r="B371" s="39"/>
      <c r="C371" s="40" t="s">
        <v>280</v>
      </c>
      <c r="D371" s="40"/>
      <c r="E371" s="40"/>
      <c r="F371" s="17">
        <f>SUM(R327:T367)</f>
        <v>58</v>
      </c>
      <c r="G371" s="16">
        <f>F371*$K$3*0.1</f>
        <v>116</v>
      </c>
      <c r="H371" s="41"/>
      <c r="S371"/>
    </row>
    <row r="372" spans="1:19" ht="13.5" thickBot="1" x14ac:dyDescent="0.25">
      <c r="A372" s="75"/>
      <c r="B372" s="42"/>
      <c r="C372" s="43"/>
      <c r="D372" s="43"/>
      <c r="E372" s="43"/>
      <c r="F372" s="26"/>
      <c r="G372" s="43"/>
      <c r="H372" s="27">
        <f>SUM(G370:G371)</f>
        <v>941.6</v>
      </c>
    </row>
    <row r="373" spans="1:19" ht="15" x14ac:dyDescent="0.25">
      <c r="A373" s="92"/>
      <c r="B373" s="137" t="s">
        <v>57</v>
      </c>
      <c r="C373" s="138"/>
      <c r="D373" s="138"/>
      <c r="E373" s="138"/>
      <c r="F373" s="138"/>
      <c r="G373" s="138"/>
      <c r="H373" s="139"/>
      <c r="S373"/>
    </row>
    <row r="374" spans="1:19" ht="15" x14ac:dyDescent="0.25">
      <c r="A374" s="92"/>
      <c r="B374" s="36"/>
      <c r="C374" s="37" t="s">
        <v>114</v>
      </c>
      <c r="D374" s="37"/>
      <c r="E374" s="37"/>
      <c r="F374" s="104">
        <f>SUM(U1:U327)</f>
        <v>20</v>
      </c>
      <c r="G374" s="10">
        <f>F374*$K$3</f>
        <v>400</v>
      </c>
      <c r="H374" s="38"/>
      <c r="S374"/>
    </row>
    <row r="375" spans="1:19" ht="15" x14ac:dyDescent="0.25">
      <c r="A375" s="92"/>
      <c r="B375" s="39"/>
      <c r="C375" s="40" t="s">
        <v>278</v>
      </c>
      <c r="D375" s="40"/>
      <c r="E375" s="40"/>
      <c r="F375" s="17">
        <f>SUM(R327:T368)</f>
        <v>58</v>
      </c>
      <c r="G375" s="16">
        <f>F375*$K$3/10</f>
        <v>116</v>
      </c>
      <c r="H375" s="41"/>
      <c r="S375"/>
    </row>
    <row r="376" spans="1:19" ht="15.75" thickBot="1" x14ac:dyDescent="0.3">
      <c r="A376" s="92"/>
      <c r="B376" s="42"/>
      <c r="C376" s="43"/>
      <c r="D376" s="43"/>
      <c r="E376" s="43"/>
      <c r="F376" s="26"/>
      <c r="G376" s="43"/>
      <c r="H376" s="27">
        <f>SUM(G374:G375)</f>
        <v>516</v>
      </c>
      <c r="S376"/>
    </row>
    <row r="377" spans="1:19" ht="15.75" thickBot="1" x14ac:dyDescent="0.3">
      <c r="A377" s="54" t="s">
        <v>56</v>
      </c>
      <c r="B377" s="55"/>
      <c r="C377" s="55"/>
      <c r="D377" s="55"/>
      <c r="E377" s="55"/>
      <c r="F377" s="55"/>
      <c r="G377" s="55"/>
      <c r="H377" s="56"/>
      <c r="S377"/>
    </row>
    <row r="378" spans="1:19" ht="15" x14ac:dyDescent="0.25">
      <c r="A378" s="143"/>
      <c r="B378" s="137" t="s">
        <v>112</v>
      </c>
      <c r="C378" s="138"/>
      <c r="D378" s="138"/>
      <c r="E378" s="138"/>
      <c r="F378" s="138"/>
      <c r="G378" s="138"/>
      <c r="H378" s="139"/>
      <c r="S378"/>
    </row>
    <row r="379" spans="1:19" ht="15" x14ac:dyDescent="0.25">
      <c r="A379" s="143"/>
      <c r="B379" s="36"/>
      <c r="C379" s="37" t="s">
        <v>58</v>
      </c>
      <c r="D379" s="37"/>
      <c r="E379" s="37"/>
      <c r="F379" s="11">
        <v>1</v>
      </c>
      <c r="G379" s="10">
        <f>F379*$K$3*IF(NOT(ISBLANK(C379)), $K$4, IF(NOT(ISBLANK(D379)),$K$5, IF(ISBLANK(E379),0,$K$6)))</f>
        <v>25</v>
      </c>
      <c r="H379" s="38"/>
      <c r="S379"/>
    </row>
    <row r="380" spans="1:19" ht="15" x14ac:dyDescent="0.25">
      <c r="A380" s="143"/>
      <c r="B380" s="39"/>
      <c r="C380" s="40" t="s">
        <v>59</v>
      </c>
      <c r="D380" s="40"/>
      <c r="E380" s="40"/>
      <c r="F380" s="17">
        <v>1</v>
      </c>
      <c r="G380" s="16">
        <f>F380*$K$3*IF(NOT(ISBLANK(C380)), $K$4, IF(NOT(ISBLANK(D380)),$K$5, IF(ISBLANK(E380),0,$K$6)))</f>
        <v>25</v>
      </c>
      <c r="H380" s="41"/>
      <c r="S380"/>
    </row>
    <row r="381" spans="1:19" ht="15" x14ac:dyDescent="0.25">
      <c r="A381" s="143"/>
      <c r="B381" s="36"/>
      <c r="C381" s="37" t="s">
        <v>60</v>
      </c>
      <c r="D381" s="37"/>
      <c r="E381" s="37"/>
      <c r="F381" s="11">
        <v>1</v>
      </c>
      <c r="G381" s="10">
        <f>F381*$K$3*IF(NOT(ISBLANK(C381)), $K$4, IF(NOT(ISBLANK(D381)),$K$5, IF(ISBLANK(E381),0,$K$6)))</f>
        <v>25</v>
      </c>
      <c r="H381" s="38"/>
      <c r="S381"/>
    </row>
    <row r="382" spans="1:19" ht="15" x14ac:dyDescent="0.25">
      <c r="A382" s="143"/>
      <c r="B382" s="36"/>
      <c r="C382" s="37" t="s">
        <v>61</v>
      </c>
      <c r="D382" s="37"/>
      <c r="E382" s="37"/>
      <c r="F382" s="11">
        <v>1</v>
      </c>
      <c r="G382" s="10">
        <f>F382*$K$3*IF(NOT(ISBLANK(C382)), $K$4, IF(NOT(ISBLANK(D382)),$K$5, IF(ISBLANK(E382),0,$K$6)))</f>
        <v>25</v>
      </c>
      <c r="H382" s="38"/>
      <c r="S382"/>
    </row>
    <row r="383" spans="1:19" ht="15.75" thickBot="1" x14ac:dyDescent="0.3">
      <c r="A383" s="144"/>
      <c r="B383" s="42"/>
      <c r="C383" s="43"/>
      <c r="D383" s="43"/>
      <c r="E383" s="43"/>
      <c r="F383" s="26"/>
      <c r="G383" s="43"/>
      <c r="H383" s="27">
        <f>SUM(G379:G382)</f>
        <v>100</v>
      </c>
      <c r="S383"/>
    </row>
    <row r="384" spans="1:19" ht="15.75" thickBot="1" x14ac:dyDescent="0.3">
      <c r="A384" s="54" t="s">
        <v>113</v>
      </c>
      <c r="B384" s="55"/>
      <c r="C384" s="55"/>
      <c r="D384" s="55"/>
      <c r="E384" s="55"/>
      <c r="F384" s="55"/>
      <c r="G384" s="55"/>
      <c r="H384" s="56"/>
      <c r="S384"/>
    </row>
    <row r="385" spans="1:19" ht="15" x14ac:dyDescent="0.25">
      <c r="A385" s="143"/>
      <c r="B385" s="137" t="s">
        <v>112</v>
      </c>
      <c r="C385" s="138"/>
      <c r="D385" s="138"/>
      <c r="E385" s="138"/>
      <c r="F385" s="138"/>
      <c r="G385" s="138"/>
      <c r="H385" s="139"/>
      <c r="S385"/>
    </row>
    <row r="386" spans="1:19" ht="15" x14ac:dyDescent="0.25">
      <c r="A386" s="143"/>
      <c r="B386" s="36"/>
      <c r="C386" s="37" t="s">
        <v>114</v>
      </c>
      <c r="D386" s="37"/>
      <c r="E386" s="37"/>
      <c r="F386" s="11">
        <v>1</v>
      </c>
      <c r="G386" s="10">
        <f>F386*$K$3*IF(NOT(ISBLANK(C386)), $K$4, IF(NOT(ISBLANK(D386)),$K$5, IF(ISBLANK(E386),0,$K$6)))</f>
        <v>25</v>
      </c>
      <c r="H386" s="38"/>
      <c r="S386"/>
    </row>
    <row r="387" spans="1:19" ht="15" x14ac:dyDescent="0.25">
      <c r="A387" s="143"/>
      <c r="B387" s="39"/>
      <c r="C387" s="40" t="s">
        <v>115</v>
      </c>
      <c r="D387" s="40"/>
      <c r="E387" s="40"/>
      <c r="F387" s="17">
        <v>1</v>
      </c>
      <c r="G387" s="16">
        <f>F387*$K$3*IF(NOT(ISBLANK(C387)), $K$4, IF(NOT(ISBLANK(D387)),$K$5, IF(ISBLANK(E387),0,$K$6)))</f>
        <v>25</v>
      </c>
      <c r="H387" s="41"/>
      <c r="S387"/>
    </row>
    <row r="388" spans="1:19" ht="15.75" thickBot="1" x14ac:dyDescent="0.3">
      <c r="A388" s="144"/>
      <c r="B388" s="42"/>
      <c r="C388" s="43"/>
      <c r="D388" s="43"/>
      <c r="E388" s="43"/>
      <c r="F388" s="26"/>
      <c r="G388" s="43"/>
      <c r="H388" s="27">
        <f>SUM(G386:G387)</f>
        <v>50</v>
      </c>
      <c r="S388"/>
    </row>
    <row r="389" spans="1:19" ht="15" x14ac:dyDescent="0.25">
      <c r="S389"/>
    </row>
  </sheetData>
  <mergeCells count="74">
    <mergeCell ref="B369:H369"/>
    <mergeCell ref="B385:H385"/>
    <mergeCell ref="B378:H378"/>
    <mergeCell ref="A133:A148"/>
    <mergeCell ref="B295:H295"/>
    <mergeCell ref="B174:H174"/>
    <mergeCell ref="B300:H300"/>
    <mergeCell ref="A150:A161"/>
    <mergeCell ref="A163:A182"/>
    <mergeCell ref="A184:A195"/>
    <mergeCell ref="A209:H209"/>
    <mergeCell ref="A210:A217"/>
    <mergeCell ref="B210:H210"/>
    <mergeCell ref="B255:H255"/>
    <mergeCell ref="B235:H235"/>
    <mergeCell ref="B362:H362"/>
    <mergeCell ref="B71:H71"/>
    <mergeCell ref="B84:H84"/>
    <mergeCell ref="B37:H37"/>
    <mergeCell ref="B269:H269"/>
    <mergeCell ref="B262:H262"/>
    <mergeCell ref="B49:H49"/>
    <mergeCell ref="B60:H60"/>
    <mergeCell ref="B373:H373"/>
    <mergeCell ref="A70:H70"/>
    <mergeCell ref="A97:H97"/>
    <mergeCell ref="B318:H318"/>
    <mergeCell ref="B289:H289"/>
    <mergeCell ref="A362:A367"/>
    <mergeCell ref="B243:H243"/>
    <mergeCell ref="B247:H247"/>
    <mergeCell ref="A243:A253"/>
    <mergeCell ref="B328:H328"/>
    <mergeCell ref="B333:H333"/>
    <mergeCell ref="B337:H337"/>
    <mergeCell ref="B341:H341"/>
    <mergeCell ref="B348:H348"/>
    <mergeCell ref="B353:H353"/>
    <mergeCell ref="B357:H357"/>
    <mergeCell ref="A378:A383"/>
    <mergeCell ref="A385:A388"/>
    <mergeCell ref="A2:H2"/>
    <mergeCell ref="A36:H36"/>
    <mergeCell ref="A132:H132"/>
    <mergeCell ref="A149:H149"/>
    <mergeCell ref="A162:H162"/>
    <mergeCell ref="A37:A69"/>
    <mergeCell ref="A3:A35"/>
    <mergeCell ref="A71:A96"/>
    <mergeCell ref="B274:H274"/>
    <mergeCell ref="B3:H3"/>
    <mergeCell ref="B16:H16"/>
    <mergeCell ref="A219:A226"/>
    <mergeCell ref="B219:H219"/>
    <mergeCell ref="B31:H31"/>
    <mergeCell ref="A328:A360"/>
    <mergeCell ref="A228:A233"/>
    <mergeCell ref="B228:H228"/>
    <mergeCell ref="B311:H311"/>
    <mergeCell ref="B314:H314"/>
    <mergeCell ref="A98:A131"/>
    <mergeCell ref="B133:H133"/>
    <mergeCell ref="B305:H305"/>
    <mergeCell ref="B308:H308"/>
    <mergeCell ref="B98:H98"/>
    <mergeCell ref="B141:H141"/>
    <mergeCell ref="B150:H150"/>
    <mergeCell ref="B111:H111"/>
    <mergeCell ref="B122:H122"/>
    <mergeCell ref="B278:H278"/>
    <mergeCell ref="B163:H163"/>
    <mergeCell ref="B184:H184"/>
    <mergeCell ref="B197:H197"/>
    <mergeCell ref="A183:H183"/>
  </mergeCells>
  <pageMargins left="0.511811024" right="0.511811024" top="0.78740157499999996" bottom="0.78740157499999996" header="0.31496062000000002" footer="0.31496062000000002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1:A26"/>
    </sheetView>
  </sheetViews>
  <sheetFormatPr defaultRowHeight="15" x14ac:dyDescent="0.25"/>
  <cols>
    <col min="1" max="1" width="58.28515625" bestFit="1" customWidth="1"/>
  </cols>
  <sheetData>
    <row r="1" spans="1:1" x14ac:dyDescent="0.25">
      <c r="A1" t="s">
        <v>287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8</v>
      </c>
    </row>
    <row r="5" spans="1:1" x14ac:dyDescent="0.25">
      <c r="A5" t="s">
        <v>62</v>
      </c>
    </row>
    <row r="6" spans="1:1" x14ac:dyDescent="0.25">
      <c r="A6" t="s">
        <v>290</v>
      </c>
    </row>
    <row r="7" spans="1:1" x14ac:dyDescent="0.25">
      <c r="A7" t="s">
        <v>155</v>
      </c>
    </row>
    <row r="8" spans="1:1" x14ac:dyDescent="0.25">
      <c r="A8" t="s">
        <v>2</v>
      </c>
    </row>
    <row r="9" spans="1:1" x14ac:dyDescent="0.25">
      <c r="A9" t="s">
        <v>176</v>
      </c>
    </row>
    <row r="10" spans="1:1" x14ac:dyDescent="0.25">
      <c r="A10" t="s">
        <v>238</v>
      </c>
    </row>
    <row r="11" spans="1:1" x14ac:dyDescent="0.25">
      <c r="A11" t="s">
        <v>291</v>
      </c>
    </row>
    <row r="12" spans="1:1" x14ac:dyDescent="0.25">
      <c r="A12" t="s">
        <v>3</v>
      </c>
    </row>
    <row r="13" spans="1:1" x14ac:dyDescent="0.25">
      <c r="A13" t="s">
        <v>292</v>
      </c>
    </row>
    <row r="14" spans="1:1" x14ac:dyDescent="0.25">
      <c r="A14" t="s">
        <v>293</v>
      </c>
    </row>
    <row r="15" spans="1:1" x14ac:dyDescent="0.25">
      <c r="A15" t="s">
        <v>294</v>
      </c>
    </row>
    <row r="16" spans="1:1" x14ac:dyDescent="0.25">
      <c r="A16" t="s">
        <v>295</v>
      </c>
    </row>
    <row r="17" spans="1:1" x14ac:dyDescent="0.25">
      <c r="A17" t="s">
        <v>296</v>
      </c>
    </row>
    <row r="18" spans="1:1" x14ac:dyDescent="0.25">
      <c r="A18" t="s">
        <v>297</v>
      </c>
    </row>
    <row r="19" spans="1:1" x14ac:dyDescent="0.25">
      <c r="A19" t="s">
        <v>298</v>
      </c>
    </row>
    <row r="20" spans="1:1" x14ac:dyDescent="0.25">
      <c r="A20" t="s">
        <v>299</v>
      </c>
    </row>
    <row r="21" spans="1:1" x14ac:dyDescent="0.25">
      <c r="A21" t="s">
        <v>300</v>
      </c>
    </row>
    <row r="22" spans="1:1" x14ac:dyDescent="0.25">
      <c r="A22" t="s">
        <v>301</v>
      </c>
    </row>
    <row r="23" spans="1:1" x14ac:dyDescent="0.25">
      <c r="A23" t="s">
        <v>302</v>
      </c>
    </row>
    <row r="24" spans="1:1" x14ac:dyDescent="0.25">
      <c r="A24" t="s">
        <v>303</v>
      </c>
    </row>
    <row r="25" spans="1:1" x14ac:dyDescent="0.25">
      <c r="A25" t="s">
        <v>304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activeCell="B1" sqref="B1:G35"/>
    </sheetView>
  </sheetViews>
  <sheetFormatPr defaultRowHeight="12.75" x14ac:dyDescent="0.2"/>
  <cols>
    <col min="1" max="1" width="0.7109375" style="76" customWidth="1"/>
    <col min="2" max="2" width="12.140625" style="67" customWidth="1"/>
    <col min="3" max="7" width="17.85546875" style="66" customWidth="1"/>
    <col min="8" max="8" width="0.7109375" style="76" customWidth="1"/>
    <col min="9" max="25" width="14.28515625" style="66" customWidth="1"/>
    <col min="26" max="16384" width="9.140625" style="66"/>
  </cols>
  <sheetData>
    <row r="1" spans="1:8" s="76" customFormat="1" ht="3.75" customHeight="1" x14ac:dyDescent="0.2">
      <c r="B1" s="77"/>
    </row>
    <row r="2" spans="1:8" s="71" customFormat="1" ht="15" x14ac:dyDescent="0.25">
      <c r="A2" s="78"/>
      <c r="B2" s="67"/>
      <c r="C2" s="72" t="s">
        <v>182</v>
      </c>
      <c r="D2" s="72" t="s">
        <v>183</v>
      </c>
      <c r="E2" s="72" t="s">
        <v>184</v>
      </c>
      <c r="F2" s="72" t="s">
        <v>185</v>
      </c>
      <c r="G2" s="72" t="s">
        <v>186</v>
      </c>
      <c r="H2" s="78"/>
    </row>
    <row r="3" spans="1:8" x14ac:dyDescent="0.2">
      <c r="B3" s="68" t="s">
        <v>204</v>
      </c>
      <c r="C3" s="123" t="s">
        <v>207</v>
      </c>
      <c r="D3" s="123"/>
      <c r="E3" s="123" t="s">
        <v>9</v>
      </c>
      <c r="F3" s="123"/>
      <c r="G3" s="69" t="s">
        <v>62</v>
      </c>
    </row>
    <row r="4" spans="1:8" x14ac:dyDescent="0.2">
      <c r="B4" s="80" t="s">
        <v>205</v>
      </c>
      <c r="C4" s="81"/>
      <c r="D4" s="125" t="s">
        <v>5</v>
      </c>
      <c r="E4" s="125"/>
      <c r="F4" s="125"/>
      <c r="G4" s="125"/>
    </row>
    <row r="5" spans="1:8" x14ac:dyDescent="0.2">
      <c r="B5" s="82" t="s">
        <v>206</v>
      </c>
      <c r="C5" s="83" t="s">
        <v>221</v>
      </c>
      <c r="D5" s="122" t="s">
        <v>6</v>
      </c>
      <c r="E5" s="122"/>
      <c r="F5" s="122" t="s">
        <v>8</v>
      </c>
      <c r="G5" s="122"/>
    </row>
    <row r="6" spans="1:8" ht="14.25" x14ac:dyDescent="0.2">
      <c r="B6" s="78"/>
      <c r="C6" s="78"/>
      <c r="D6" s="78"/>
      <c r="E6" s="78"/>
      <c r="F6" s="78"/>
      <c r="G6" s="78"/>
    </row>
    <row r="7" spans="1:8" s="71" customFormat="1" ht="15" x14ac:dyDescent="0.25">
      <c r="A7" s="78"/>
      <c r="B7" s="67"/>
      <c r="C7" s="72" t="s">
        <v>187</v>
      </c>
      <c r="D7" s="72" t="s">
        <v>188</v>
      </c>
      <c r="E7" s="72" t="s">
        <v>189</v>
      </c>
      <c r="F7" s="72" t="s">
        <v>190</v>
      </c>
      <c r="G7" s="72" t="s">
        <v>191</v>
      </c>
      <c r="H7" s="78"/>
    </row>
    <row r="8" spans="1:8" x14ac:dyDescent="0.2">
      <c r="B8" s="68" t="s">
        <v>204</v>
      </c>
      <c r="C8" s="69" t="s">
        <v>62</v>
      </c>
      <c r="D8" s="123" t="s">
        <v>155</v>
      </c>
      <c r="E8" s="123"/>
      <c r="F8" s="123" t="s">
        <v>2</v>
      </c>
      <c r="G8" s="123"/>
    </row>
    <row r="9" spans="1:8" x14ac:dyDescent="0.2">
      <c r="B9" s="80" t="s">
        <v>205</v>
      </c>
      <c r="C9" s="85" t="s">
        <v>66</v>
      </c>
      <c r="D9" s="85" t="s">
        <v>3</v>
      </c>
      <c r="E9" s="85" t="s">
        <v>79</v>
      </c>
      <c r="F9" s="84" t="s">
        <v>64</v>
      </c>
      <c r="G9" s="85" t="s">
        <v>84</v>
      </c>
    </row>
    <row r="10" spans="1:8" x14ac:dyDescent="0.2">
      <c r="B10" s="82" t="s">
        <v>206</v>
      </c>
      <c r="C10" s="122" t="s">
        <v>208</v>
      </c>
      <c r="D10" s="122"/>
      <c r="E10" s="86" t="s">
        <v>176</v>
      </c>
      <c r="F10" s="122" t="s">
        <v>4</v>
      </c>
      <c r="G10" s="122"/>
    </row>
    <row r="11" spans="1:8" ht="14.25" x14ac:dyDescent="0.2">
      <c r="B11" s="78"/>
      <c r="C11" s="78"/>
      <c r="D11" s="78"/>
      <c r="E11" s="78"/>
      <c r="F11" s="78"/>
      <c r="G11" s="78"/>
    </row>
    <row r="12" spans="1:8" s="71" customFormat="1" ht="15" x14ac:dyDescent="0.25">
      <c r="A12" s="78"/>
      <c r="B12" s="67"/>
      <c r="C12" s="72" t="s">
        <v>192</v>
      </c>
      <c r="D12" s="72" t="s">
        <v>193</v>
      </c>
      <c r="E12" s="72" t="s">
        <v>194</v>
      </c>
      <c r="F12" s="72" t="s">
        <v>195</v>
      </c>
      <c r="G12" s="72" t="s">
        <v>196</v>
      </c>
      <c r="H12" s="78"/>
    </row>
    <row r="13" spans="1:8" x14ac:dyDescent="0.2">
      <c r="B13" s="68" t="s">
        <v>204</v>
      </c>
      <c r="C13" s="69" t="s">
        <v>210</v>
      </c>
      <c r="D13" s="69" t="s">
        <v>222</v>
      </c>
      <c r="E13" s="69" t="s">
        <v>220</v>
      </c>
      <c r="F13" s="69" t="s">
        <v>224</v>
      </c>
      <c r="G13" s="69" t="s">
        <v>223</v>
      </c>
    </row>
    <row r="14" spans="1:8" x14ac:dyDescent="0.2">
      <c r="B14" s="80" t="s">
        <v>205</v>
      </c>
      <c r="C14" s="85" t="s">
        <v>4</v>
      </c>
      <c r="D14" s="85" t="s">
        <v>218</v>
      </c>
      <c r="E14" s="85" t="s">
        <v>219</v>
      </c>
      <c r="F14" s="85" t="s">
        <v>240</v>
      </c>
      <c r="G14" s="84" t="s">
        <v>10</v>
      </c>
    </row>
    <row r="15" spans="1:8" x14ac:dyDescent="0.2">
      <c r="B15" s="82" t="s">
        <v>206</v>
      </c>
      <c r="C15" s="83" t="s">
        <v>4</v>
      </c>
      <c r="D15" s="122" t="s">
        <v>209</v>
      </c>
      <c r="E15" s="122"/>
      <c r="F15" s="122" t="s">
        <v>10</v>
      </c>
      <c r="G15" s="122"/>
    </row>
    <row r="16" spans="1:8" s="74" customFormat="1" ht="14.25" x14ac:dyDescent="0.2">
      <c r="A16" s="76"/>
      <c r="B16" s="78"/>
      <c r="C16" s="78"/>
      <c r="D16" s="78"/>
      <c r="E16" s="78"/>
      <c r="F16" s="78"/>
      <c r="G16" s="78"/>
      <c r="H16" s="76"/>
    </row>
    <row r="17" spans="1:8" s="71" customFormat="1" ht="15" x14ac:dyDescent="0.25">
      <c r="A17" s="78"/>
      <c r="B17" s="67"/>
      <c r="C17" s="72" t="s">
        <v>197</v>
      </c>
      <c r="D17" s="72" t="s">
        <v>198</v>
      </c>
      <c r="E17" s="72" t="s">
        <v>199</v>
      </c>
      <c r="F17" s="72" t="s">
        <v>200</v>
      </c>
      <c r="G17" s="72" t="s">
        <v>201</v>
      </c>
      <c r="H17" s="78"/>
    </row>
    <row r="18" spans="1:8" x14ac:dyDescent="0.2">
      <c r="B18" s="68" t="s">
        <v>204</v>
      </c>
      <c r="C18" s="70" t="s">
        <v>225</v>
      </c>
      <c r="D18" s="69" t="s">
        <v>230</v>
      </c>
      <c r="E18" s="69" t="s">
        <v>56</v>
      </c>
      <c r="F18" s="123" t="s">
        <v>229</v>
      </c>
      <c r="G18" s="123"/>
    </row>
    <row r="19" spans="1:8" x14ac:dyDescent="0.2">
      <c r="B19" s="80" t="s">
        <v>205</v>
      </c>
      <c r="C19" s="87" t="s">
        <v>225</v>
      </c>
      <c r="D19" s="85" t="s">
        <v>230</v>
      </c>
      <c r="E19" s="85" t="s">
        <v>56</v>
      </c>
      <c r="F19" s="124"/>
      <c r="G19" s="124"/>
    </row>
    <row r="20" spans="1:8" x14ac:dyDescent="0.2">
      <c r="B20" s="82" t="s">
        <v>206</v>
      </c>
      <c r="C20" s="88" t="s">
        <v>225</v>
      </c>
      <c r="D20" s="83" t="s">
        <v>230</v>
      </c>
      <c r="E20" s="124"/>
      <c r="F20" s="124"/>
      <c r="G20" s="124"/>
    </row>
    <row r="21" spans="1:8" ht="14.25" x14ac:dyDescent="0.2">
      <c r="B21" s="78"/>
      <c r="E21" s="78"/>
      <c r="F21" s="78"/>
      <c r="G21" s="78"/>
    </row>
    <row r="22" spans="1:8" s="71" customFormat="1" ht="15" x14ac:dyDescent="0.25">
      <c r="A22" s="78"/>
      <c r="B22" s="78"/>
      <c r="C22" s="72" t="s">
        <v>202</v>
      </c>
      <c r="D22" s="72" t="s">
        <v>203</v>
      </c>
      <c r="E22" s="78"/>
      <c r="F22" s="78"/>
      <c r="G22" s="78"/>
      <c r="H22" s="78"/>
    </row>
    <row r="23" spans="1:8" ht="14.25" x14ac:dyDescent="0.2">
      <c r="B23" s="68" t="s">
        <v>204</v>
      </c>
      <c r="C23" s="125" t="s">
        <v>113</v>
      </c>
      <c r="D23" s="125"/>
      <c r="E23" s="78"/>
      <c r="F23" s="78"/>
      <c r="G23" s="78"/>
    </row>
    <row r="24" spans="1:8" ht="14.25" x14ac:dyDescent="0.2">
      <c r="B24" s="80" t="s">
        <v>205</v>
      </c>
      <c r="C24" s="124"/>
      <c r="D24" s="124"/>
      <c r="E24" s="78"/>
      <c r="F24" s="78"/>
      <c r="G24" s="78"/>
    </row>
    <row r="25" spans="1:8" ht="14.25" x14ac:dyDescent="0.2">
      <c r="B25" s="82" t="s">
        <v>206</v>
      </c>
      <c r="C25" s="124"/>
      <c r="D25" s="124"/>
      <c r="E25" s="78"/>
      <c r="F25" s="78"/>
      <c r="G25" s="78"/>
    </row>
    <row r="26" spans="1:8" ht="14.25" x14ac:dyDescent="0.2">
      <c r="B26" s="78"/>
      <c r="C26" s="78"/>
      <c r="D26" s="78"/>
      <c r="E26" s="78"/>
      <c r="F26" s="78"/>
      <c r="G26" s="78"/>
    </row>
    <row r="27" spans="1:8" ht="14.25" x14ac:dyDescent="0.2">
      <c r="B27" s="78"/>
      <c r="C27" s="78"/>
      <c r="D27" s="78"/>
      <c r="E27" s="78"/>
      <c r="F27" s="78"/>
      <c r="G27" s="78"/>
    </row>
    <row r="28" spans="1:8" s="73" customFormat="1" ht="14.25" x14ac:dyDescent="0.2">
      <c r="A28" s="79"/>
      <c r="B28" s="89" t="s">
        <v>232</v>
      </c>
      <c r="C28" s="78"/>
      <c r="D28" s="78"/>
      <c r="E28" s="78"/>
      <c r="F28" s="78"/>
      <c r="G28" s="78"/>
      <c r="H28" s="79"/>
    </row>
    <row r="29" spans="1:8" ht="14.25" x14ac:dyDescent="0.2">
      <c r="B29" s="128" t="s">
        <v>234</v>
      </c>
      <c r="C29" s="128"/>
      <c r="D29" s="128"/>
      <c r="E29" s="78"/>
      <c r="F29" s="78"/>
      <c r="G29" s="78"/>
    </row>
    <row r="30" spans="1:8" ht="14.25" x14ac:dyDescent="0.2">
      <c r="B30" s="129" t="s">
        <v>233</v>
      </c>
      <c r="C30" s="129"/>
      <c r="D30" s="129"/>
      <c r="E30" s="78"/>
      <c r="F30" s="78"/>
      <c r="G30" s="78"/>
    </row>
    <row r="31" spans="1:8" ht="14.25" x14ac:dyDescent="0.2">
      <c r="B31" s="130" t="s">
        <v>235</v>
      </c>
      <c r="C31" s="130"/>
      <c r="D31" s="130"/>
      <c r="E31" s="78"/>
      <c r="F31" s="78"/>
      <c r="G31" s="78"/>
    </row>
    <row r="32" spans="1:8" ht="14.25" x14ac:dyDescent="0.2">
      <c r="B32" s="131" t="s">
        <v>226</v>
      </c>
      <c r="C32" s="131"/>
      <c r="D32" s="131"/>
      <c r="E32" s="78"/>
      <c r="F32" s="78"/>
      <c r="G32" s="78"/>
    </row>
    <row r="33" spans="2:7" ht="14.25" x14ac:dyDescent="0.2">
      <c r="B33" s="119" t="s">
        <v>228</v>
      </c>
      <c r="C33" s="119"/>
      <c r="D33" s="119"/>
      <c r="E33" s="78"/>
      <c r="F33" s="78"/>
      <c r="G33" s="78"/>
    </row>
    <row r="34" spans="2:7" ht="14.25" x14ac:dyDescent="0.2">
      <c r="B34" s="120" t="s">
        <v>227</v>
      </c>
      <c r="C34" s="120"/>
      <c r="D34" s="120"/>
      <c r="E34" s="78"/>
      <c r="F34" s="78"/>
      <c r="G34" s="78"/>
    </row>
    <row r="35" spans="2:7" ht="14.25" x14ac:dyDescent="0.2">
      <c r="B35" s="121" t="s">
        <v>231</v>
      </c>
      <c r="C35" s="121"/>
      <c r="D35" s="121"/>
      <c r="E35" s="78"/>
      <c r="F35" s="78"/>
      <c r="G35" s="78"/>
    </row>
    <row r="36" spans="2:7" s="76" customFormat="1" ht="3.75" customHeight="1" x14ac:dyDescent="0.2">
      <c r="B36" s="77"/>
    </row>
  </sheetData>
  <mergeCells count="24">
    <mergeCell ref="C24:D24"/>
    <mergeCell ref="C25:D25"/>
    <mergeCell ref="F10:G10"/>
    <mergeCell ref="F15:G15"/>
    <mergeCell ref="F18:G18"/>
    <mergeCell ref="C23:D23"/>
    <mergeCell ref="E20:G20"/>
    <mergeCell ref="F19:G19"/>
    <mergeCell ref="B32:D32"/>
    <mergeCell ref="B34:D34"/>
    <mergeCell ref="B33:D33"/>
    <mergeCell ref="B35:D35"/>
    <mergeCell ref="B29:D29"/>
    <mergeCell ref="B30:D30"/>
    <mergeCell ref="B31:D31"/>
    <mergeCell ref="D5:E5"/>
    <mergeCell ref="F8:G8"/>
    <mergeCell ref="D15:E15"/>
    <mergeCell ref="D8:E8"/>
    <mergeCell ref="C3:D3"/>
    <mergeCell ref="F5:G5"/>
    <mergeCell ref="D4:G4"/>
    <mergeCell ref="C10:D10"/>
    <mergeCell ref="E3:F3"/>
  </mergeCells>
  <pageMargins left="0.511811024" right="0.511811024" top="0.78740157499999996" bottom="0.78740157499999996" header="0.31496062000000002" footer="0.31496062000000002"/>
  <pageSetup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opLeftCell="A300" zoomScaleNormal="100" workbookViewId="0">
      <selection activeCell="E322" sqref="E322"/>
    </sheetView>
  </sheetViews>
  <sheetFormatPr defaultRowHeight="15" x14ac:dyDescent="0.25"/>
  <cols>
    <col min="1" max="2" width="4.28515625" style="5" customWidth="1"/>
    <col min="3" max="3" width="35.85546875" style="6" bestFit="1" customWidth="1"/>
    <col min="4" max="5" width="4.28515625" style="6" customWidth="1"/>
    <col min="6" max="6" width="7.85546875" style="6" bestFit="1" customWidth="1"/>
    <col min="7" max="7" width="9" style="6" bestFit="1" customWidth="1"/>
    <col min="8" max="8" width="0.7109375" style="6" customWidth="1"/>
    <col min="9" max="9" width="10" style="6" bestFit="1" customWidth="1"/>
    <col min="10" max="10" width="15.5703125" style="6" bestFit="1" customWidth="1"/>
    <col min="11" max="11" width="10.5703125" style="6" bestFit="1" customWidth="1"/>
    <col min="15" max="15" width="15.5703125" bestFit="1" customWidth="1"/>
    <col min="18" max="18" width="27.42578125" customWidth="1"/>
    <col min="19" max="19" width="14.85546875" customWidth="1"/>
  </cols>
  <sheetData>
    <row r="1" spans="1:19" ht="67.5" thickBot="1" x14ac:dyDescent="0.3">
      <c r="A1" s="110" t="s">
        <v>0</v>
      </c>
      <c r="B1" s="111" t="s">
        <v>7</v>
      </c>
      <c r="C1" s="111" t="s">
        <v>40</v>
      </c>
      <c r="D1" s="111" t="s">
        <v>285</v>
      </c>
      <c r="E1" s="111" t="s">
        <v>286</v>
      </c>
      <c r="F1" s="111" t="s">
        <v>117</v>
      </c>
      <c r="G1" s="112" t="s">
        <v>31</v>
      </c>
      <c r="H1" s="111"/>
      <c r="I1" s="111"/>
      <c r="J1" s="111"/>
      <c r="K1" s="111"/>
    </row>
    <row r="2" spans="1:19" ht="15.75" customHeight="1" thickBot="1" x14ac:dyDescent="0.3">
      <c r="A2" s="146" t="s">
        <v>9</v>
      </c>
      <c r="B2" s="147"/>
      <c r="C2" s="147"/>
      <c r="D2" s="147"/>
      <c r="E2" s="147"/>
      <c r="F2" s="147"/>
      <c r="G2" s="148"/>
    </row>
    <row r="3" spans="1:19" x14ac:dyDescent="0.25">
      <c r="A3" s="92"/>
      <c r="B3" s="137" t="s">
        <v>14</v>
      </c>
      <c r="C3" s="138"/>
      <c r="D3" s="138"/>
      <c r="E3" s="138"/>
      <c r="F3" s="138"/>
      <c r="G3" s="139"/>
      <c r="R3" t="s">
        <v>307</v>
      </c>
      <c r="S3">
        <v>204</v>
      </c>
    </row>
    <row r="4" spans="1:19" ht="15.75" thickBot="1" x14ac:dyDescent="0.3">
      <c r="A4" s="92"/>
      <c r="B4" s="9"/>
      <c r="C4" s="10" t="s">
        <v>16</v>
      </c>
      <c r="D4" s="10" t="s">
        <v>282</v>
      </c>
      <c r="E4" s="10">
        <v>1</v>
      </c>
      <c r="F4" s="10">
        <v>25</v>
      </c>
      <c r="G4" s="12"/>
      <c r="R4" t="s">
        <v>305</v>
      </c>
      <c r="S4" s="115">
        <v>125</v>
      </c>
    </row>
    <row r="5" spans="1:19" x14ac:dyDescent="0.25">
      <c r="A5" s="92"/>
      <c r="B5" s="15"/>
      <c r="C5" s="16" t="s">
        <v>91</v>
      </c>
      <c r="D5" s="16" t="s">
        <v>282</v>
      </c>
      <c r="E5" s="16">
        <v>1</v>
      </c>
      <c r="F5" s="16">
        <v>25</v>
      </c>
      <c r="G5" s="18"/>
      <c r="N5" s="7" t="s">
        <v>32</v>
      </c>
      <c r="O5" s="8">
        <v>25</v>
      </c>
      <c r="R5" t="s">
        <v>306</v>
      </c>
      <c r="S5" s="116">
        <f>S4*S3</f>
        <v>25500</v>
      </c>
    </row>
    <row r="6" spans="1:19" x14ac:dyDescent="0.25">
      <c r="A6" s="92"/>
      <c r="B6" s="9"/>
      <c r="C6" s="10" t="s">
        <v>89</v>
      </c>
      <c r="D6" s="10" t="s">
        <v>282</v>
      </c>
      <c r="E6" s="10">
        <v>1</v>
      </c>
      <c r="F6" s="10">
        <v>25</v>
      </c>
      <c r="G6" s="12"/>
      <c r="N6" s="46" t="s">
        <v>120</v>
      </c>
      <c r="O6" s="47">
        <v>1.05</v>
      </c>
    </row>
    <row r="7" spans="1:19" x14ac:dyDescent="0.25">
      <c r="A7" s="92"/>
      <c r="B7" s="15"/>
      <c r="C7" s="16" t="s">
        <v>15</v>
      </c>
      <c r="D7" s="16" t="s">
        <v>282</v>
      </c>
      <c r="E7" s="16">
        <v>1</v>
      </c>
      <c r="F7" s="16">
        <v>25</v>
      </c>
      <c r="G7" s="18"/>
      <c r="N7" s="46" t="s">
        <v>121</v>
      </c>
      <c r="O7" s="47">
        <v>1</v>
      </c>
    </row>
    <row r="8" spans="1:19" ht="15.75" thickBot="1" x14ac:dyDescent="0.3">
      <c r="A8" s="92"/>
      <c r="B8" s="9"/>
      <c r="C8" s="10" t="s">
        <v>17</v>
      </c>
      <c r="D8" s="10" t="s">
        <v>282</v>
      </c>
      <c r="E8" s="10">
        <v>1</v>
      </c>
      <c r="F8" s="10">
        <v>25</v>
      </c>
      <c r="G8" s="12"/>
      <c r="N8" s="13" t="s">
        <v>122</v>
      </c>
      <c r="O8" s="14">
        <v>0.95</v>
      </c>
    </row>
    <row r="9" spans="1:19" ht="15.75" thickBot="1" x14ac:dyDescent="0.3">
      <c r="A9" s="92"/>
      <c r="B9" s="15"/>
      <c r="C9" s="16" t="s">
        <v>27</v>
      </c>
      <c r="D9" s="16" t="s">
        <v>283</v>
      </c>
      <c r="E9" s="16">
        <v>2</v>
      </c>
      <c r="F9" s="16">
        <v>47.5</v>
      </c>
      <c r="G9" s="18"/>
      <c r="N9" s="6"/>
      <c r="O9" s="6"/>
    </row>
    <row r="10" spans="1:19" ht="15.75" thickBot="1" x14ac:dyDescent="0.3">
      <c r="A10" s="92"/>
      <c r="B10" s="9"/>
      <c r="C10" s="10" t="s">
        <v>26</v>
      </c>
      <c r="D10" s="10" t="s">
        <v>283</v>
      </c>
      <c r="E10" s="10">
        <v>2</v>
      </c>
      <c r="F10" s="10">
        <v>47.5</v>
      </c>
      <c r="G10" s="12"/>
      <c r="N10" s="19" t="s">
        <v>38</v>
      </c>
      <c r="O10" s="91">
        <f>SUM(F:F)/60</f>
        <v>203.33333333333334</v>
      </c>
    </row>
    <row r="11" spans="1:19" ht="15.75" thickBot="1" x14ac:dyDescent="0.3">
      <c r="A11" s="92"/>
      <c r="B11" s="15"/>
      <c r="C11" s="16" t="s">
        <v>24</v>
      </c>
      <c r="D11" s="16" t="s">
        <v>283</v>
      </c>
      <c r="E11" s="16">
        <v>2</v>
      </c>
      <c r="F11" s="16">
        <v>47.5</v>
      </c>
      <c r="G11" s="18"/>
      <c r="N11" s="6"/>
      <c r="O11" s="6"/>
    </row>
    <row r="12" spans="1:19" ht="15.75" thickBot="1" x14ac:dyDescent="0.3">
      <c r="A12" s="92"/>
      <c r="B12" s="9"/>
      <c r="C12" s="10" t="s">
        <v>25</v>
      </c>
      <c r="D12" s="10" t="s">
        <v>283</v>
      </c>
      <c r="E12" s="10">
        <v>2</v>
      </c>
      <c r="F12" s="10">
        <v>47.5</v>
      </c>
      <c r="G12" s="12"/>
      <c r="N12" s="19" t="s">
        <v>265</v>
      </c>
      <c r="O12" s="90">
        <v>100</v>
      </c>
    </row>
    <row r="13" spans="1:19" ht="15.75" thickBot="1" x14ac:dyDescent="0.3">
      <c r="A13" s="92"/>
      <c r="B13" s="15"/>
      <c r="C13" s="16" t="s">
        <v>23</v>
      </c>
      <c r="D13" s="16" t="s">
        <v>283</v>
      </c>
      <c r="E13" s="16">
        <v>2</v>
      </c>
      <c r="F13" s="16">
        <v>47.5</v>
      </c>
      <c r="G13" s="18"/>
      <c r="N13" s="6"/>
      <c r="O13" s="6"/>
    </row>
    <row r="14" spans="1:19" ht="15.75" thickBot="1" x14ac:dyDescent="0.3">
      <c r="A14" s="92"/>
      <c r="B14" s="15"/>
      <c r="C14" s="16" t="s">
        <v>116</v>
      </c>
      <c r="D14" s="16" t="s">
        <v>281</v>
      </c>
      <c r="E14" s="16">
        <v>1</v>
      </c>
      <c r="F14" s="16">
        <v>26.25</v>
      </c>
      <c r="G14" s="18"/>
      <c r="J14" s="103"/>
      <c r="N14" s="19" t="s">
        <v>266</v>
      </c>
      <c r="O14" s="90">
        <f>O10*$O$12</f>
        <v>20333.333333333336</v>
      </c>
    </row>
    <row r="15" spans="1:19" ht="15.75" thickBot="1" x14ac:dyDescent="0.3">
      <c r="A15" s="92"/>
      <c r="B15" s="20"/>
      <c r="C15" s="21" t="s">
        <v>284</v>
      </c>
      <c r="D15" s="21" t="s">
        <v>284</v>
      </c>
      <c r="E15" s="21"/>
      <c r="F15" s="21"/>
      <c r="G15" s="23">
        <f>SUM(F4:F14)</f>
        <v>388.75</v>
      </c>
      <c r="J15" s="117">
        <f>G15+G30+G35+G49+G60+G70+G85+G98+G113+G124+G134+G144+G152+G166+G179+G188+G202+G216+G224+G232+G241+G247+G254+G263+G270+G275+G279+G290+G296+G301+G306+G309+G312+G315+G318+G329+G336+G340+G344+G351+G356+G360+G364</f>
        <v>10565</v>
      </c>
      <c r="K15" s="118">
        <f>J15/60</f>
        <v>176.08333333333334</v>
      </c>
    </row>
    <row r="16" spans="1:19" x14ac:dyDescent="0.25">
      <c r="A16" s="92"/>
      <c r="B16" s="137" t="s">
        <v>12</v>
      </c>
      <c r="C16" s="138" t="s">
        <v>284</v>
      </c>
      <c r="D16" s="138" t="s">
        <v>284</v>
      </c>
      <c r="E16" s="138"/>
      <c r="F16" s="138"/>
      <c r="G16" s="139"/>
      <c r="J16" s="117">
        <f>G370+G374</f>
        <v>1635</v>
      </c>
      <c r="K16" s="118">
        <f>J16/60</f>
        <v>27.25</v>
      </c>
    </row>
    <row r="17" spans="1:11" x14ac:dyDescent="0.25">
      <c r="A17" s="92"/>
      <c r="B17" s="9"/>
      <c r="C17" s="10" t="s">
        <v>13</v>
      </c>
      <c r="D17" s="10" t="s">
        <v>281</v>
      </c>
      <c r="E17" s="10">
        <v>1</v>
      </c>
      <c r="F17" s="10">
        <v>26.25</v>
      </c>
      <c r="G17" s="12"/>
      <c r="K17" s="6">
        <v>16</v>
      </c>
    </row>
    <row r="18" spans="1:11" x14ac:dyDescent="0.25">
      <c r="A18" s="92"/>
      <c r="B18" s="15"/>
      <c r="C18" s="16" t="s">
        <v>91</v>
      </c>
      <c r="D18" s="16" t="s">
        <v>281</v>
      </c>
      <c r="E18" s="16">
        <v>1</v>
      </c>
      <c r="F18" s="16">
        <v>26.25</v>
      </c>
      <c r="G18" s="18"/>
      <c r="K18" s="118">
        <f>SUM(K15:K17)</f>
        <v>219.33333333333334</v>
      </c>
    </row>
    <row r="19" spans="1:11" x14ac:dyDescent="0.25">
      <c r="A19" s="92"/>
      <c r="B19" s="9"/>
      <c r="C19" s="10" t="s">
        <v>16</v>
      </c>
      <c r="D19" s="10" t="s">
        <v>281</v>
      </c>
      <c r="E19" s="10">
        <v>1</v>
      </c>
      <c r="F19" s="10">
        <v>26.25</v>
      </c>
      <c r="G19" s="12"/>
      <c r="K19" s="118">
        <f>K18*150</f>
        <v>32900</v>
      </c>
    </row>
    <row r="20" spans="1:11" x14ac:dyDescent="0.25">
      <c r="A20" s="92"/>
      <c r="B20" s="15"/>
      <c r="C20" s="16" t="s">
        <v>89</v>
      </c>
      <c r="D20" s="16" t="s">
        <v>281</v>
      </c>
      <c r="E20" s="16">
        <v>1</v>
      </c>
      <c r="F20" s="16">
        <v>26.25</v>
      </c>
      <c r="G20" s="18"/>
      <c r="K20" s="118">
        <f>K18*100</f>
        <v>21933.333333333336</v>
      </c>
    </row>
    <row r="21" spans="1:11" x14ac:dyDescent="0.25">
      <c r="A21" s="92"/>
      <c r="B21" s="9"/>
      <c r="C21" s="10" t="s">
        <v>90</v>
      </c>
      <c r="D21" s="10" t="s">
        <v>281</v>
      </c>
      <c r="E21" s="10">
        <v>1</v>
      </c>
      <c r="F21" s="10">
        <v>26.25</v>
      </c>
      <c r="G21" s="12"/>
    </row>
    <row r="22" spans="1:11" x14ac:dyDescent="0.25">
      <c r="A22" s="92"/>
      <c r="B22" s="15"/>
      <c r="C22" s="16" t="s">
        <v>95</v>
      </c>
      <c r="D22" s="16" t="s">
        <v>281</v>
      </c>
      <c r="E22" s="16">
        <v>1</v>
      </c>
      <c r="F22" s="16">
        <v>26.25</v>
      </c>
      <c r="G22" s="18"/>
    </row>
    <row r="23" spans="1:11" x14ac:dyDescent="0.25">
      <c r="A23" s="92"/>
      <c r="B23" s="9"/>
      <c r="C23" s="10" t="s">
        <v>92</v>
      </c>
      <c r="D23" s="10" t="s">
        <v>281</v>
      </c>
      <c r="E23" s="10">
        <v>1</v>
      </c>
      <c r="F23" s="10">
        <v>26.25</v>
      </c>
      <c r="G23" s="12"/>
    </row>
    <row r="24" spans="1:11" x14ac:dyDescent="0.25">
      <c r="A24" s="92"/>
      <c r="B24" s="15"/>
      <c r="C24" s="16" t="s">
        <v>93</v>
      </c>
      <c r="D24" s="16" t="s">
        <v>281</v>
      </c>
      <c r="E24" s="16">
        <v>1</v>
      </c>
      <c r="F24" s="16">
        <v>26.25</v>
      </c>
      <c r="G24" s="18"/>
    </row>
    <row r="25" spans="1:11" x14ac:dyDescent="0.25">
      <c r="A25" s="92"/>
      <c r="B25" s="9"/>
      <c r="C25" s="10" t="s">
        <v>94</v>
      </c>
      <c r="D25" s="10" t="s">
        <v>281</v>
      </c>
      <c r="E25" s="10">
        <v>1</v>
      </c>
      <c r="F25" s="10">
        <v>26.25</v>
      </c>
      <c r="G25" s="12"/>
    </row>
    <row r="26" spans="1:11" x14ac:dyDescent="0.25">
      <c r="A26" s="92"/>
      <c r="B26" s="15"/>
      <c r="C26" s="16" t="s">
        <v>15</v>
      </c>
      <c r="D26" s="16" t="s">
        <v>281</v>
      </c>
      <c r="E26" s="16">
        <v>1</v>
      </c>
      <c r="F26" s="16">
        <v>26.25</v>
      </c>
      <c r="G26" s="18"/>
    </row>
    <row r="27" spans="1:11" x14ac:dyDescent="0.25">
      <c r="A27" s="92"/>
      <c r="B27" s="9"/>
      <c r="C27" s="10" t="s">
        <v>29</v>
      </c>
      <c r="D27" s="10" t="s">
        <v>283</v>
      </c>
      <c r="E27" s="10">
        <v>1</v>
      </c>
      <c r="F27" s="10">
        <v>23.75</v>
      </c>
      <c r="G27" s="12"/>
    </row>
    <row r="28" spans="1:11" x14ac:dyDescent="0.25">
      <c r="A28" s="92"/>
      <c r="B28" s="15"/>
      <c r="C28" s="16" t="s">
        <v>22</v>
      </c>
      <c r="D28" s="16" t="s">
        <v>281</v>
      </c>
      <c r="E28" s="16">
        <v>1</v>
      </c>
      <c r="F28" s="16">
        <v>26.25</v>
      </c>
      <c r="G28" s="18"/>
    </row>
    <row r="29" spans="1:11" x14ac:dyDescent="0.25">
      <c r="A29" s="92"/>
      <c r="B29" s="9"/>
      <c r="C29" s="10" t="s">
        <v>85</v>
      </c>
      <c r="D29" s="10" t="s">
        <v>281</v>
      </c>
      <c r="E29" s="10">
        <v>1</v>
      </c>
      <c r="F29" s="10">
        <v>26.25</v>
      </c>
      <c r="G29" s="12"/>
    </row>
    <row r="30" spans="1:11" ht="15.75" thickBot="1" x14ac:dyDescent="0.3">
      <c r="A30" s="92"/>
      <c r="B30" s="20"/>
      <c r="C30" s="21" t="s">
        <v>284</v>
      </c>
      <c r="D30" s="21" t="s">
        <v>284</v>
      </c>
      <c r="E30" s="21"/>
      <c r="F30" s="21"/>
      <c r="G30" s="23">
        <f>SUM(F16:F29)</f>
        <v>338.75</v>
      </c>
    </row>
    <row r="31" spans="1:11" x14ac:dyDescent="0.25">
      <c r="A31" s="92"/>
      <c r="B31" s="137" t="s">
        <v>68</v>
      </c>
      <c r="C31" s="138" t="s">
        <v>284</v>
      </c>
      <c r="D31" s="138" t="s">
        <v>284</v>
      </c>
      <c r="E31" s="138"/>
      <c r="F31" s="138"/>
      <c r="G31" s="139"/>
    </row>
    <row r="32" spans="1:11" x14ac:dyDescent="0.25">
      <c r="A32" s="92"/>
      <c r="B32" s="9"/>
      <c r="C32" s="10" t="s">
        <v>16</v>
      </c>
      <c r="D32" s="10" t="s">
        <v>281</v>
      </c>
      <c r="E32" s="10">
        <v>2</v>
      </c>
      <c r="F32" s="10">
        <v>52.5</v>
      </c>
      <c r="G32" s="12"/>
    </row>
    <row r="33" spans="1:11" x14ac:dyDescent="0.25">
      <c r="A33" s="92"/>
      <c r="B33" s="15"/>
      <c r="C33" s="16" t="s">
        <v>30</v>
      </c>
      <c r="D33" s="16" t="s">
        <v>283</v>
      </c>
      <c r="E33" s="16">
        <v>1</v>
      </c>
      <c r="F33" s="16">
        <v>23.75</v>
      </c>
      <c r="G33" s="18"/>
    </row>
    <row r="34" spans="1:11" x14ac:dyDescent="0.25">
      <c r="A34" s="92"/>
      <c r="B34" s="9"/>
      <c r="C34" s="10" t="s">
        <v>18</v>
      </c>
      <c r="D34" s="10" t="s">
        <v>281</v>
      </c>
      <c r="E34" s="10">
        <v>1</v>
      </c>
      <c r="F34" s="10">
        <v>26.25</v>
      </c>
      <c r="G34" s="12"/>
    </row>
    <row r="35" spans="1:11" ht="15.75" thickBot="1" x14ac:dyDescent="0.3">
      <c r="A35" s="105"/>
      <c r="B35" s="24"/>
      <c r="C35" s="25" t="s">
        <v>284</v>
      </c>
      <c r="D35" s="25" t="s">
        <v>284</v>
      </c>
      <c r="E35" s="25"/>
      <c r="F35" s="25"/>
      <c r="G35" s="27">
        <f>SUM(F31:F34)</f>
        <v>102.5</v>
      </c>
    </row>
    <row r="36" spans="1:11" ht="67.5" thickBot="1" x14ac:dyDescent="0.3">
      <c r="A36" s="110" t="s">
        <v>0</v>
      </c>
      <c r="B36" s="111" t="s">
        <v>7</v>
      </c>
      <c r="C36" s="111" t="s">
        <v>40</v>
      </c>
      <c r="D36" s="111" t="s">
        <v>285</v>
      </c>
      <c r="E36" s="111" t="s">
        <v>286</v>
      </c>
      <c r="F36" s="111" t="s">
        <v>117</v>
      </c>
      <c r="G36" s="112" t="s">
        <v>31</v>
      </c>
      <c r="H36" s="111"/>
      <c r="I36" s="111"/>
      <c r="J36" s="111"/>
      <c r="K36" s="111"/>
    </row>
    <row r="37" spans="1:11" ht="15.75" customHeight="1" thickBot="1" x14ac:dyDescent="0.3">
      <c r="A37" s="146" t="s">
        <v>8</v>
      </c>
      <c r="B37" s="147"/>
      <c r="C37" s="147" t="s">
        <v>284</v>
      </c>
      <c r="D37" s="147" t="s">
        <v>284</v>
      </c>
      <c r="E37" s="147"/>
      <c r="F37" s="147"/>
      <c r="G37" s="148"/>
    </row>
    <row r="38" spans="1:11" ht="13.5" customHeight="1" x14ac:dyDescent="0.25">
      <c r="A38" s="158"/>
      <c r="B38" s="137" t="s">
        <v>79</v>
      </c>
      <c r="C38" s="138" t="s">
        <v>284</v>
      </c>
      <c r="D38" s="138" t="s">
        <v>284</v>
      </c>
      <c r="E38" s="138"/>
      <c r="F38" s="138"/>
      <c r="G38" s="139"/>
    </row>
    <row r="39" spans="1:11" x14ac:dyDescent="0.25">
      <c r="A39" s="158"/>
      <c r="B39" s="9"/>
      <c r="C39" s="10" t="s">
        <v>80</v>
      </c>
      <c r="D39" s="10" t="s">
        <v>281</v>
      </c>
      <c r="E39" s="10">
        <v>1</v>
      </c>
      <c r="F39" s="10">
        <v>26.25</v>
      </c>
      <c r="G39" s="12"/>
    </row>
    <row r="40" spans="1:11" x14ac:dyDescent="0.25">
      <c r="A40" s="158"/>
      <c r="B40" s="15"/>
      <c r="C40" s="16" t="s">
        <v>81</v>
      </c>
      <c r="D40" s="16" t="s">
        <v>281</v>
      </c>
      <c r="E40" s="16">
        <v>1</v>
      </c>
      <c r="F40" s="16">
        <v>26.25</v>
      </c>
      <c r="G40" s="18"/>
    </row>
    <row r="41" spans="1:11" x14ac:dyDescent="0.25">
      <c r="A41" s="158"/>
      <c r="B41" s="9"/>
      <c r="C41" s="10" t="s">
        <v>99</v>
      </c>
      <c r="D41" s="10" t="s">
        <v>281</v>
      </c>
      <c r="E41" s="10">
        <v>1</v>
      </c>
      <c r="F41" s="10">
        <v>26.25</v>
      </c>
      <c r="G41" s="12"/>
    </row>
    <row r="42" spans="1:11" x14ac:dyDescent="0.25">
      <c r="A42" s="158"/>
      <c r="B42" s="15"/>
      <c r="C42" s="16" t="s">
        <v>100</v>
      </c>
      <c r="D42" s="16" t="s">
        <v>281</v>
      </c>
      <c r="E42" s="16">
        <v>1</v>
      </c>
      <c r="F42" s="16">
        <v>26.25</v>
      </c>
      <c r="G42" s="18"/>
    </row>
    <row r="43" spans="1:11" x14ac:dyDescent="0.25">
      <c r="A43" s="158"/>
      <c r="B43" s="9"/>
      <c r="C43" s="10" t="s">
        <v>101</v>
      </c>
      <c r="D43" s="10" t="s">
        <v>281</v>
      </c>
      <c r="E43" s="10">
        <v>1</v>
      </c>
      <c r="F43" s="10">
        <v>26.25</v>
      </c>
      <c r="G43" s="12"/>
    </row>
    <row r="44" spans="1:11" x14ac:dyDescent="0.25">
      <c r="A44" s="158"/>
      <c r="B44" s="15"/>
      <c r="C44" s="16" t="s">
        <v>102</v>
      </c>
      <c r="D44" s="16" t="s">
        <v>281</v>
      </c>
      <c r="E44" s="16">
        <v>1</v>
      </c>
      <c r="F44" s="16">
        <v>26.25</v>
      </c>
      <c r="G44" s="18"/>
    </row>
    <row r="45" spans="1:11" x14ac:dyDescent="0.25">
      <c r="A45" s="158"/>
      <c r="B45" s="9"/>
      <c r="C45" s="10" t="s">
        <v>119</v>
      </c>
      <c r="D45" s="10" t="s">
        <v>281</v>
      </c>
      <c r="E45" s="10">
        <v>1</v>
      </c>
      <c r="F45" s="10">
        <v>26.25</v>
      </c>
      <c r="G45" s="12"/>
    </row>
    <row r="46" spans="1:11" x14ac:dyDescent="0.25">
      <c r="A46" s="158"/>
      <c r="B46" s="15"/>
      <c r="C46" s="16" t="s">
        <v>275</v>
      </c>
      <c r="D46" s="16" t="s">
        <v>283</v>
      </c>
      <c r="E46" s="16">
        <v>1</v>
      </c>
      <c r="F46" s="16">
        <v>23.75</v>
      </c>
      <c r="G46" s="18"/>
    </row>
    <row r="47" spans="1:11" x14ac:dyDescent="0.25">
      <c r="A47" s="158"/>
      <c r="B47" s="9"/>
      <c r="C47" s="10" t="s">
        <v>276</v>
      </c>
      <c r="D47" s="10" t="s">
        <v>283</v>
      </c>
      <c r="E47" s="10">
        <v>1</v>
      </c>
      <c r="F47" s="10">
        <v>23.75</v>
      </c>
      <c r="G47" s="12"/>
    </row>
    <row r="48" spans="1:11" x14ac:dyDescent="0.25">
      <c r="A48" s="158"/>
      <c r="B48" s="15"/>
      <c r="C48" s="16" t="s">
        <v>77</v>
      </c>
      <c r="D48" s="16" t="s">
        <v>281</v>
      </c>
      <c r="E48" s="16">
        <v>3</v>
      </c>
      <c r="F48" s="16">
        <v>78.75</v>
      </c>
      <c r="G48" s="18"/>
    </row>
    <row r="49" spans="1:7" ht="15.75" thickBot="1" x14ac:dyDescent="0.3">
      <c r="A49" s="158"/>
      <c r="B49" s="20"/>
      <c r="C49" s="21" t="s">
        <v>284</v>
      </c>
      <c r="D49" s="21" t="s">
        <v>284</v>
      </c>
      <c r="E49" s="21"/>
      <c r="F49" s="21"/>
      <c r="G49" s="23">
        <f>SUM(F38:F48)</f>
        <v>310</v>
      </c>
    </row>
    <row r="50" spans="1:7" x14ac:dyDescent="0.25">
      <c r="A50" s="158"/>
      <c r="B50" s="137" t="s">
        <v>98</v>
      </c>
      <c r="C50" s="138" t="s">
        <v>284</v>
      </c>
      <c r="D50" s="138" t="s">
        <v>284</v>
      </c>
      <c r="E50" s="138"/>
      <c r="F50" s="138"/>
      <c r="G50" s="139"/>
    </row>
    <row r="51" spans="1:7" x14ac:dyDescent="0.25">
      <c r="A51" s="158"/>
      <c r="B51" s="9"/>
      <c r="C51" s="10" t="s">
        <v>80</v>
      </c>
      <c r="D51" s="10" t="s">
        <v>281</v>
      </c>
      <c r="E51" s="10">
        <v>1</v>
      </c>
      <c r="F51" s="10">
        <v>26.25</v>
      </c>
      <c r="G51" s="12"/>
    </row>
    <row r="52" spans="1:7" x14ac:dyDescent="0.25">
      <c r="A52" s="158"/>
      <c r="B52" s="15"/>
      <c r="C52" s="16" t="s">
        <v>103</v>
      </c>
      <c r="D52" s="16" t="s">
        <v>281</v>
      </c>
      <c r="E52" s="16">
        <v>1</v>
      </c>
      <c r="F52" s="16">
        <v>26.25</v>
      </c>
      <c r="G52" s="18"/>
    </row>
    <row r="53" spans="1:7" x14ac:dyDescent="0.25">
      <c r="A53" s="158"/>
      <c r="B53" s="9"/>
      <c r="C53" s="10" t="s">
        <v>100</v>
      </c>
      <c r="D53" s="10" t="s">
        <v>281</v>
      </c>
      <c r="E53" s="10">
        <v>1</v>
      </c>
      <c r="F53" s="10">
        <v>26.25</v>
      </c>
      <c r="G53" s="12"/>
    </row>
    <row r="54" spans="1:7" x14ac:dyDescent="0.25">
      <c r="A54" s="158"/>
      <c r="B54" s="15"/>
      <c r="C54" s="16" t="s">
        <v>101</v>
      </c>
      <c r="D54" s="16" t="s">
        <v>281</v>
      </c>
      <c r="E54" s="16">
        <v>1</v>
      </c>
      <c r="F54" s="16">
        <v>26.25</v>
      </c>
      <c r="G54" s="18"/>
    </row>
    <row r="55" spans="1:7" x14ac:dyDescent="0.25">
      <c r="A55" s="158"/>
      <c r="B55" s="9"/>
      <c r="C55" s="10" t="s">
        <v>102</v>
      </c>
      <c r="D55" s="10" t="s">
        <v>281</v>
      </c>
      <c r="E55" s="10">
        <v>1</v>
      </c>
      <c r="F55" s="10">
        <v>26.25</v>
      </c>
      <c r="G55" s="12"/>
    </row>
    <row r="56" spans="1:7" x14ac:dyDescent="0.25">
      <c r="A56" s="158"/>
      <c r="B56" s="15"/>
      <c r="C56" s="16" t="s">
        <v>119</v>
      </c>
      <c r="D56" s="16" t="s">
        <v>281</v>
      </c>
      <c r="E56" s="16">
        <v>1</v>
      </c>
      <c r="F56" s="16">
        <v>26.25</v>
      </c>
      <c r="G56" s="18"/>
    </row>
    <row r="57" spans="1:7" x14ac:dyDescent="0.25">
      <c r="A57" s="158"/>
      <c r="B57" s="9"/>
      <c r="C57" s="10" t="s">
        <v>275</v>
      </c>
      <c r="D57" s="10" t="s">
        <v>283</v>
      </c>
      <c r="E57" s="10">
        <v>1</v>
      </c>
      <c r="F57" s="10">
        <v>23.75</v>
      </c>
      <c r="G57" s="12"/>
    </row>
    <row r="58" spans="1:7" x14ac:dyDescent="0.25">
      <c r="A58" s="158"/>
      <c r="B58" s="15"/>
      <c r="C58" s="16" t="s">
        <v>276</v>
      </c>
      <c r="D58" s="16" t="s">
        <v>283</v>
      </c>
      <c r="E58" s="16">
        <v>1</v>
      </c>
      <c r="F58" s="16">
        <v>23.75</v>
      </c>
      <c r="G58" s="18"/>
    </row>
    <row r="59" spans="1:7" x14ac:dyDescent="0.25">
      <c r="A59" s="158"/>
      <c r="B59" s="9"/>
      <c r="C59" s="10" t="s">
        <v>77</v>
      </c>
      <c r="D59" s="10" t="s">
        <v>281</v>
      </c>
      <c r="E59" s="10">
        <v>3</v>
      </c>
      <c r="F59" s="10">
        <v>78.75</v>
      </c>
      <c r="G59" s="12"/>
    </row>
    <row r="60" spans="1:7" ht="15.75" thickBot="1" x14ac:dyDescent="0.3">
      <c r="A60" s="158"/>
      <c r="B60" s="20"/>
      <c r="C60" s="21" t="s">
        <v>284</v>
      </c>
      <c r="D60" s="21" t="s">
        <v>284</v>
      </c>
      <c r="E60" s="21"/>
      <c r="F60" s="21"/>
      <c r="G60" s="23">
        <f>SUM(F50:F59)</f>
        <v>283.75</v>
      </c>
    </row>
    <row r="61" spans="1:7" x14ac:dyDescent="0.25">
      <c r="A61" s="158"/>
      <c r="B61" s="137" t="s">
        <v>104</v>
      </c>
      <c r="C61" s="138" t="s">
        <v>284</v>
      </c>
      <c r="D61" s="138" t="s">
        <v>284</v>
      </c>
      <c r="E61" s="138"/>
      <c r="F61" s="138"/>
      <c r="G61" s="139"/>
    </row>
    <row r="62" spans="1:7" x14ac:dyDescent="0.25">
      <c r="A62" s="158"/>
      <c r="B62" s="9"/>
      <c r="C62" s="10" t="s">
        <v>105</v>
      </c>
      <c r="D62" s="10" t="s">
        <v>281</v>
      </c>
      <c r="E62" s="10">
        <v>1</v>
      </c>
      <c r="F62" s="10">
        <v>26.25</v>
      </c>
      <c r="G62" s="12"/>
    </row>
    <row r="63" spans="1:7" x14ac:dyDescent="0.25">
      <c r="A63" s="158"/>
      <c r="B63" s="15"/>
      <c r="C63" s="16" t="s">
        <v>100</v>
      </c>
      <c r="D63" s="16" t="s">
        <v>281</v>
      </c>
      <c r="E63" s="16">
        <v>1</v>
      </c>
      <c r="F63" s="16">
        <v>26.25</v>
      </c>
      <c r="G63" s="18"/>
    </row>
    <row r="64" spans="1:7" x14ac:dyDescent="0.25">
      <c r="A64" s="158"/>
      <c r="B64" s="9"/>
      <c r="C64" s="10" t="s">
        <v>101</v>
      </c>
      <c r="D64" s="10" t="s">
        <v>281</v>
      </c>
      <c r="E64" s="10">
        <v>1</v>
      </c>
      <c r="F64" s="10">
        <v>26.25</v>
      </c>
      <c r="G64" s="12"/>
    </row>
    <row r="65" spans="1:11" x14ac:dyDescent="0.25">
      <c r="A65" s="158"/>
      <c r="B65" s="15"/>
      <c r="C65" s="16" t="s">
        <v>102</v>
      </c>
      <c r="D65" s="16" t="s">
        <v>281</v>
      </c>
      <c r="E65" s="16">
        <v>1</v>
      </c>
      <c r="F65" s="16">
        <v>26.25</v>
      </c>
      <c r="G65" s="18"/>
    </row>
    <row r="66" spans="1:11" x14ac:dyDescent="0.25">
      <c r="A66" s="158"/>
      <c r="B66" s="9"/>
      <c r="C66" s="10" t="s">
        <v>119</v>
      </c>
      <c r="D66" s="10" t="s">
        <v>281</v>
      </c>
      <c r="E66" s="10">
        <v>1</v>
      </c>
      <c r="F66" s="10">
        <v>26.25</v>
      </c>
      <c r="G66" s="12"/>
    </row>
    <row r="67" spans="1:11" x14ac:dyDescent="0.25">
      <c r="A67" s="158"/>
      <c r="B67" s="15"/>
      <c r="C67" s="16" t="s">
        <v>275</v>
      </c>
      <c r="D67" s="16" t="s">
        <v>283</v>
      </c>
      <c r="E67" s="16">
        <v>1</v>
      </c>
      <c r="F67" s="16">
        <v>23.75</v>
      </c>
      <c r="G67" s="18"/>
    </row>
    <row r="68" spans="1:11" x14ac:dyDescent="0.25">
      <c r="A68" s="158"/>
      <c r="B68" s="9"/>
      <c r="C68" s="10" t="s">
        <v>276</v>
      </c>
      <c r="D68" s="10" t="s">
        <v>283</v>
      </c>
      <c r="E68" s="10">
        <v>1</v>
      </c>
      <c r="F68" s="10">
        <v>23.75</v>
      </c>
      <c r="G68" s="12"/>
    </row>
    <row r="69" spans="1:11" x14ac:dyDescent="0.25">
      <c r="A69" s="158"/>
      <c r="B69" s="15"/>
      <c r="C69" s="16" t="s">
        <v>77</v>
      </c>
      <c r="D69" s="16" t="s">
        <v>281</v>
      </c>
      <c r="E69" s="16">
        <v>3</v>
      </c>
      <c r="F69" s="16">
        <v>78.75</v>
      </c>
      <c r="G69" s="18"/>
    </row>
    <row r="70" spans="1:11" ht="15.75" thickBot="1" x14ac:dyDescent="0.3">
      <c r="A70" s="159"/>
      <c r="B70" s="24"/>
      <c r="C70" s="25" t="s">
        <v>284</v>
      </c>
      <c r="D70" s="25" t="s">
        <v>284</v>
      </c>
      <c r="E70" s="25"/>
      <c r="F70" s="25"/>
      <c r="G70" s="27">
        <f>SUM(F61:F69)</f>
        <v>257.5</v>
      </c>
    </row>
    <row r="71" spans="1:11" ht="67.5" thickBot="1" x14ac:dyDescent="0.3">
      <c r="A71" s="110" t="s">
        <v>0</v>
      </c>
      <c r="B71" s="111" t="s">
        <v>7</v>
      </c>
      <c r="C71" s="111" t="s">
        <v>40</v>
      </c>
      <c r="D71" s="111" t="s">
        <v>285</v>
      </c>
      <c r="E71" s="111" t="s">
        <v>286</v>
      </c>
      <c r="F71" s="111" t="s">
        <v>117</v>
      </c>
      <c r="G71" s="112" t="s">
        <v>31</v>
      </c>
      <c r="H71" s="111"/>
      <c r="I71" s="111"/>
      <c r="J71" s="111"/>
      <c r="K71" s="111"/>
    </row>
    <row r="72" spans="1:11" ht="15.75" customHeight="1" thickBot="1" x14ac:dyDescent="0.3">
      <c r="A72" s="146" t="s">
        <v>62</v>
      </c>
      <c r="B72" s="147"/>
      <c r="C72" s="147" t="s">
        <v>284</v>
      </c>
      <c r="D72" s="147" t="s">
        <v>284</v>
      </c>
      <c r="E72" s="147"/>
      <c r="F72" s="147"/>
      <c r="G72" s="148"/>
    </row>
    <row r="73" spans="1:11" ht="13.5" customHeight="1" x14ac:dyDescent="0.25">
      <c r="A73" s="61"/>
      <c r="B73" s="137" t="s">
        <v>69</v>
      </c>
      <c r="C73" s="138" t="s">
        <v>284</v>
      </c>
      <c r="D73" s="138" t="s">
        <v>284</v>
      </c>
      <c r="E73" s="138"/>
      <c r="F73" s="138"/>
      <c r="G73" s="139"/>
    </row>
    <row r="74" spans="1:11" x14ac:dyDescent="0.25">
      <c r="A74" s="61"/>
      <c r="B74" s="9"/>
      <c r="C74" s="10" t="s">
        <v>70</v>
      </c>
      <c r="D74" s="10" t="s">
        <v>281</v>
      </c>
      <c r="E74" s="10">
        <v>1</v>
      </c>
      <c r="F74" s="10">
        <v>26.25</v>
      </c>
      <c r="G74" s="12"/>
    </row>
    <row r="75" spans="1:11" x14ac:dyDescent="0.25">
      <c r="A75" s="61"/>
      <c r="B75" s="15"/>
      <c r="C75" s="16" t="s">
        <v>76</v>
      </c>
      <c r="D75" s="16" t="s">
        <v>281</v>
      </c>
      <c r="E75" s="16">
        <v>1</v>
      </c>
      <c r="F75" s="16">
        <v>26.25</v>
      </c>
      <c r="G75" s="18"/>
    </row>
    <row r="76" spans="1:11" x14ac:dyDescent="0.25">
      <c r="A76" s="61"/>
      <c r="B76" s="9"/>
      <c r="C76" s="10" t="s">
        <v>75</v>
      </c>
      <c r="D76" s="10" t="s">
        <v>281</v>
      </c>
      <c r="E76" s="10">
        <v>1</v>
      </c>
      <c r="F76" s="10">
        <v>26.25</v>
      </c>
      <c r="G76" s="12"/>
    </row>
    <row r="77" spans="1:11" x14ac:dyDescent="0.25">
      <c r="A77" s="61"/>
      <c r="B77" s="15"/>
      <c r="C77" s="16" t="s">
        <v>71</v>
      </c>
      <c r="D77" s="16" t="s">
        <v>281</v>
      </c>
      <c r="E77" s="16">
        <v>1</v>
      </c>
      <c r="F77" s="16">
        <v>26.25</v>
      </c>
      <c r="G77" s="18"/>
    </row>
    <row r="78" spans="1:11" x14ac:dyDescent="0.25">
      <c r="A78" s="61"/>
      <c r="B78" s="9"/>
      <c r="C78" s="10" t="s">
        <v>72</v>
      </c>
      <c r="D78" s="10" t="s">
        <v>281</v>
      </c>
      <c r="E78" s="10">
        <v>1</v>
      </c>
      <c r="F78" s="10">
        <v>26.25</v>
      </c>
      <c r="G78" s="12"/>
    </row>
    <row r="79" spans="1:11" x14ac:dyDescent="0.25">
      <c r="A79" s="61"/>
      <c r="B79" s="15"/>
      <c r="C79" s="16" t="s">
        <v>73</v>
      </c>
      <c r="D79" s="16" t="s">
        <v>281</v>
      </c>
      <c r="E79" s="16">
        <v>1</v>
      </c>
      <c r="F79" s="16">
        <v>26.25</v>
      </c>
      <c r="G79" s="18"/>
    </row>
    <row r="80" spans="1:11" x14ac:dyDescent="0.25">
      <c r="A80" s="61"/>
      <c r="B80" s="9"/>
      <c r="C80" s="10" t="s">
        <v>74</v>
      </c>
      <c r="D80" s="10" t="s">
        <v>281</v>
      </c>
      <c r="E80" s="10">
        <v>1</v>
      </c>
      <c r="F80" s="10">
        <v>26.25</v>
      </c>
      <c r="G80" s="12"/>
    </row>
    <row r="81" spans="1:7" x14ac:dyDescent="0.25">
      <c r="A81" s="61"/>
      <c r="B81" s="15"/>
      <c r="C81" s="16" t="s">
        <v>119</v>
      </c>
      <c r="D81" s="16" t="s">
        <v>281</v>
      </c>
      <c r="E81" s="16">
        <v>1</v>
      </c>
      <c r="F81" s="16">
        <v>26.25</v>
      </c>
      <c r="G81" s="18"/>
    </row>
    <row r="82" spans="1:7" x14ac:dyDescent="0.25">
      <c r="A82" s="61"/>
      <c r="B82" s="9"/>
      <c r="C82" s="10" t="s">
        <v>275</v>
      </c>
      <c r="D82" s="10" t="s">
        <v>283</v>
      </c>
      <c r="E82" s="10">
        <v>1</v>
      </c>
      <c r="F82" s="10">
        <v>23.75</v>
      </c>
      <c r="G82" s="12"/>
    </row>
    <row r="83" spans="1:7" x14ac:dyDescent="0.25">
      <c r="A83" s="61"/>
      <c r="B83" s="15"/>
      <c r="C83" s="16" t="s">
        <v>276</v>
      </c>
      <c r="D83" s="16" t="s">
        <v>283</v>
      </c>
      <c r="E83" s="16">
        <v>1</v>
      </c>
      <c r="F83" s="16">
        <v>23.75</v>
      </c>
      <c r="G83" s="18"/>
    </row>
    <row r="84" spans="1:7" x14ac:dyDescent="0.25">
      <c r="A84" s="61"/>
      <c r="B84" s="9"/>
      <c r="C84" s="10" t="s">
        <v>77</v>
      </c>
      <c r="D84" s="10" t="s">
        <v>281</v>
      </c>
      <c r="E84" s="10">
        <v>3</v>
      </c>
      <c r="F84" s="10">
        <v>78.75</v>
      </c>
      <c r="G84" s="12"/>
    </row>
    <row r="85" spans="1:7" ht="15.75" thickBot="1" x14ac:dyDescent="0.3">
      <c r="A85" s="61"/>
      <c r="B85" s="20"/>
      <c r="C85" s="21" t="s">
        <v>284</v>
      </c>
      <c r="D85" s="21" t="s">
        <v>284</v>
      </c>
      <c r="E85" s="21"/>
      <c r="F85" s="21"/>
      <c r="G85" s="23">
        <f>SUM(F73:F84)</f>
        <v>336.25</v>
      </c>
    </row>
    <row r="86" spans="1:7" x14ac:dyDescent="0.25">
      <c r="A86" s="61"/>
      <c r="B86" s="137" t="s">
        <v>78</v>
      </c>
      <c r="C86" s="138" t="s">
        <v>284</v>
      </c>
      <c r="D86" s="138" t="s">
        <v>284</v>
      </c>
      <c r="E86" s="138"/>
      <c r="F86" s="138"/>
      <c r="G86" s="139"/>
    </row>
    <row r="87" spans="1:7" x14ac:dyDescent="0.25">
      <c r="A87" s="61"/>
      <c r="B87" s="9"/>
      <c r="C87" s="10" t="s">
        <v>109</v>
      </c>
      <c r="D87" s="10" t="s">
        <v>281</v>
      </c>
      <c r="E87" s="10">
        <v>1</v>
      </c>
      <c r="F87" s="10">
        <v>26.25</v>
      </c>
      <c r="G87" s="12"/>
    </row>
    <row r="88" spans="1:7" x14ac:dyDescent="0.25">
      <c r="A88" s="61"/>
      <c r="B88" s="15"/>
      <c r="C88" s="16" t="s">
        <v>76</v>
      </c>
      <c r="D88" s="16" t="s">
        <v>281</v>
      </c>
      <c r="E88" s="16">
        <v>1</v>
      </c>
      <c r="F88" s="16">
        <v>26.25</v>
      </c>
      <c r="G88" s="18"/>
    </row>
    <row r="89" spans="1:7" x14ac:dyDescent="0.25">
      <c r="A89" s="61"/>
      <c r="B89" s="9"/>
      <c r="C89" s="10" t="s">
        <v>75</v>
      </c>
      <c r="D89" s="10" t="s">
        <v>281</v>
      </c>
      <c r="E89" s="10">
        <v>1</v>
      </c>
      <c r="F89" s="10">
        <v>26.25</v>
      </c>
      <c r="G89" s="12"/>
    </row>
    <row r="90" spans="1:7" x14ac:dyDescent="0.25">
      <c r="A90" s="61"/>
      <c r="B90" s="15"/>
      <c r="C90" s="16" t="s">
        <v>71</v>
      </c>
      <c r="D90" s="16" t="s">
        <v>281</v>
      </c>
      <c r="E90" s="16">
        <v>1</v>
      </c>
      <c r="F90" s="16">
        <v>26.25</v>
      </c>
      <c r="G90" s="18"/>
    </row>
    <row r="91" spans="1:7" x14ac:dyDescent="0.25">
      <c r="A91" s="61"/>
      <c r="B91" s="9"/>
      <c r="C91" s="10" t="s">
        <v>72</v>
      </c>
      <c r="D91" s="10" t="s">
        <v>281</v>
      </c>
      <c r="E91" s="10">
        <v>1</v>
      </c>
      <c r="F91" s="10">
        <v>26.25</v>
      </c>
      <c r="G91" s="12"/>
    </row>
    <row r="92" spans="1:7" x14ac:dyDescent="0.25">
      <c r="A92" s="61"/>
      <c r="B92" s="15"/>
      <c r="C92" s="16" t="s">
        <v>73</v>
      </c>
      <c r="D92" s="16" t="s">
        <v>281</v>
      </c>
      <c r="E92" s="16">
        <v>1</v>
      </c>
      <c r="F92" s="16">
        <v>26.25</v>
      </c>
      <c r="G92" s="18"/>
    </row>
    <row r="93" spans="1:7" x14ac:dyDescent="0.25">
      <c r="A93" s="61"/>
      <c r="B93" s="9"/>
      <c r="C93" s="10" t="s">
        <v>74</v>
      </c>
      <c r="D93" s="10" t="s">
        <v>281</v>
      </c>
      <c r="E93" s="10">
        <v>1</v>
      </c>
      <c r="F93" s="10">
        <v>26.25</v>
      </c>
      <c r="G93" s="12"/>
    </row>
    <row r="94" spans="1:7" x14ac:dyDescent="0.25">
      <c r="A94" s="61"/>
      <c r="B94" s="15"/>
      <c r="C94" s="16" t="s">
        <v>119</v>
      </c>
      <c r="D94" s="16" t="s">
        <v>281</v>
      </c>
      <c r="E94" s="16">
        <v>1</v>
      </c>
      <c r="F94" s="16">
        <v>26.25</v>
      </c>
      <c r="G94" s="18"/>
    </row>
    <row r="95" spans="1:7" x14ac:dyDescent="0.25">
      <c r="A95" s="61"/>
      <c r="B95" s="9"/>
      <c r="C95" s="10" t="s">
        <v>275</v>
      </c>
      <c r="D95" s="10" t="s">
        <v>283</v>
      </c>
      <c r="E95" s="10">
        <v>1</v>
      </c>
      <c r="F95" s="10">
        <v>23.75</v>
      </c>
      <c r="G95" s="12"/>
    </row>
    <row r="96" spans="1:7" x14ac:dyDescent="0.25">
      <c r="A96" s="61"/>
      <c r="B96" s="15"/>
      <c r="C96" s="16" t="s">
        <v>276</v>
      </c>
      <c r="D96" s="16" t="s">
        <v>283</v>
      </c>
      <c r="E96" s="16">
        <v>1</v>
      </c>
      <c r="F96" s="16">
        <v>23.75</v>
      </c>
      <c r="G96" s="18"/>
    </row>
    <row r="97" spans="1:11" x14ac:dyDescent="0.25">
      <c r="A97" s="61"/>
      <c r="B97" s="9"/>
      <c r="C97" s="10" t="s">
        <v>77</v>
      </c>
      <c r="D97" s="10" t="s">
        <v>281</v>
      </c>
      <c r="E97" s="10">
        <v>3</v>
      </c>
      <c r="F97" s="10">
        <v>78.75</v>
      </c>
      <c r="G97" s="12"/>
    </row>
    <row r="98" spans="1:11" ht="15.75" thickBot="1" x14ac:dyDescent="0.3">
      <c r="A98" s="62"/>
      <c r="B98" s="32"/>
      <c r="C98" s="33" t="s">
        <v>284</v>
      </c>
      <c r="D98" s="33" t="s">
        <v>284</v>
      </c>
      <c r="E98" s="33"/>
      <c r="F98" s="33"/>
      <c r="G98" s="35">
        <f>SUM(F86:F97)</f>
        <v>336.25</v>
      </c>
    </row>
    <row r="99" spans="1:11" ht="67.5" thickBot="1" x14ac:dyDescent="0.3">
      <c r="A99" s="110" t="s">
        <v>0</v>
      </c>
      <c r="B99" s="111" t="s">
        <v>7</v>
      </c>
      <c r="C99" s="111" t="s">
        <v>40</v>
      </c>
      <c r="D99" s="111" t="s">
        <v>285</v>
      </c>
      <c r="E99" s="111" t="s">
        <v>286</v>
      </c>
      <c r="F99" s="111" t="s">
        <v>117</v>
      </c>
      <c r="G99" s="112" t="s">
        <v>31</v>
      </c>
      <c r="H99" s="111"/>
      <c r="I99" s="111"/>
      <c r="J99" s="111"/>
      <c r="K99" s="111"/>
    </row>
    <row r="100" spans="1:11" ht="15.75" customHeight="1" thickBot="1" x14ac:dyDescent="0.3">
      <c r="A100" s="146" t="s">
        <v>63</v>
      </c>
      <c r="B100" s="147"/>
      <c r="C100" s="147" t="s">
        <v>284</v>
      </c>
      <c r="D100" s="147" t="s">
        <v>284</v>
      </c>
      <c r="E100" s="147"/>
      <c r="F100" s="147"/>
      <c r="G100" s="148"/>
    </row>
    <row r="101" spans="1:11" ht="13.5" customHeight="1" x14ac:dyDescent="0.25">
      <c r="A101" s="106"/>
      <c r="B101" s="137" t="s">
        <v>123</v>
      </c>
      <c r="C101" s="138" t="s">
        <v>284</v>
      </c>
      <c r="D101" s="138" t="s">
        <v>284</v>
      </c>
      <c r="E101" s="138"/>
      <c r="F101" s="138"/>
      <c r="G101" s="139"/>
    </row>
    <row r="102" spans="1:11" x14ac:dyDescent="0.25">
      <c r="A102" s="106"/>
      <c r="B102" s="58"/>
      <c r="C102" s="10" t="s">
        <v>72</v>
      </c>
      <c r="D102" s="10" t="s">
        <v>281</v>
      </c>
      <c r="E102" s="10">
        <v>1</v>
      </c>
      <c r="F102" s="10">
        <v>26.25</v>
      </c>
      <c r="G102" s="12"/>
    </row>
    <row r="103" spans="1:11" x14ac:dyDescent="0.25">
      <c r="A103" s="106"/>
      <c r="B103" s="59"/>
      <c r="C103" s="16" t="s">
        <v>124</v>
      </c>
      <c r="D103" s="16" t="s">
        <v>281</v>
      </c>
      <c r="E103" s="16">
        <v>1</v>
      </c>
      <c r="F103" s="16">
        <v>26.25</v>
      </c>
      <c r="G103" s="18"/>
    </row>
    <row r="104" spans="1:11" x14ac:dyDescent="0.25">
      <c r="A104" s="106"/>
      <c r="B104" s="58"/>
      <c r="C104" s="10" t="s">
        <v>73</v>
      </c>
      <c r="D104" s="10" t="s">
        <v>281</v>
      </c>
      <c r="E104" s="10">
        <v>1</v>
      </c>
      <c r="F104" s="10">
        <v>26.25</v>
      </c>
      <c r="G104" s="12"/>
    </row>
    <row r="105" spans="1:11" x14ac:dyDescent="0.25">
      <c r="A105" s="106"/>
      <c r="B105" s="59"/>
      <c r="C105" s="16" t="s">
        <v>119</v>
      </c>
      <c r="D105" s="16" t="s">
        <v>281</v>
      </c>
      <c r="E105" s="16">
        <v>1</v>
      </c>
      <c r="F105" s="16">
        <v>26.25</v>
      </c>
      <c r="G105" s="18"/>
    </row>
    <row r="106" spans="1:11" x14ac:dyDescent="0.25">
      <c r="A106" s="106"/>
      <c r="B106" s="58"/>
      <c r="C106" s="10" t="s">
        <v>145</v>
      </c>
      <c r="D106" s="10" t="s">
        <v>281</v>
      </c>
      <c r="E106" s="10">
        <v>1</v>
      </c>
      <c r="F106" s="10">
        <v>26.25</v>
      </c>
      <c r="G106" s="12"/>
    </row>
    <row r="107" spans="1:11" x14ac:dyDescent="0.25">
      <c r="A107" s="106"/>
      <c r="B107" s="59"/>
      <c r="C107" s="16" t="s">
        <v>125</v>
      </c>
      <c r="D107" s="16" t="s">
        <v>281</v>
      </c>
      <c r="E107" s="16">
        <v>1</v>
      </c>
      <c r="F107" s="16">
        <v>26.25</v>
      </c>
      <c r="G107" s="18"/>
    </row>
    <row r="108" spans="1:11" x14ac:dyDescent="0.25">
      <c r="A108" s="106"/>
      <c r="B108" s="58"/>
      <c r="C108" s="10" t="s">
        <v>126</v>
      </c>
      <c r="D108" s="10" t="s">
        <v>281</v>
      </c>
      <c r="E108" s="10">
        <v>1</v>
      </c>
      <c r="F108" s="10">
        <v>26.25</v>
      </c>
      <c r="G108" s="12"/>
    </row>
    <row r="109" spans="1:11" x14ac:dyDescent="0.25">
      <c r="A109" s="106"/>
      <c r="B109" s="59"/>
      <c r="C109" s="16" t="s">
        <v>146</v>
      </c>
      <c r="D109" s="16" t="s">
        <v>281</v>
      </c>
      <c r="E109" s="16">
        <v>2</v>
      </c>
      <c r="F109" s="16">
        <v>52.5</v>
      </c>
      <c r="G109" s="18"/>
    </row>
    <row r="110" spans="1:11" x14ac:dyDescent="0.25">
      <c r="A110" s="106"/>
      <c r="B110" s="9"/>
      <c r="C110" s="10" t="s">
        <v>275</v>
      </c>
      <c r="D110" s="10" t="s">
        <v>283</v>
      </c>
      <c r="E110" s="10">
        <v>1</v>
      </c>
      <c r="F110" s="10">
        <v>23.75</v>
      </c>
      <c r="G110" s="12"/>
    </row>
    <row r="111" spans="1:11" x14ac:dyDescent="0.25">
      <c r="A111" s="106"/>
      <c r="B111" s="15"/>
      <c r="C111" s="16" t="s">
        <v>276</v>
      </c>
      <c r="D111" s="16" t="s">
        <v>283</v>
      </c>
      <c r="E111" s="16">
        <v>1</v>
      </c>
      <c r="F111" s="16">
        <v>23.75</v>
      </c>
      <c r="G111" s="18"/>
    </row>
    <row r="112" spans="1:11" x14ac:dyDescent="0.25">
      <c r="A112" s="106"/>
      <c r="B112" s="58"/>
      <c r="C112" s="10" t="s">
        <v>77</v>
      </c>
      <c r="D112" s="10" t="s">
        <v>281</v>
      </c>
      <c r="E112" s="10">
        <v>3</v>
      </c>
      <c r="F112" s="10">
        <v>78.75</v>
      </c>
      <c r="G112" s="12"/>
    </row>
    <row r="113" spans="1:11" ht="15.75" thickBot="1" x14ac:dyDescent="0.3">
      <c r="A113" s="106"/>
      <c r="B113" s="60"/>
      <c r="C113" s="25" t="s">
        <v>284</v>
      </c>
      <c r="D113" s="25" t="s">
        <v>284</v>
      </c>
      <c r="E113" s="25"/>
      <c r="F113" s="25"/>
      <c r="G113" s="27">
        <f>SUM(F101:F112)</f>
        <v>362.5</v>
      </c>
      <c r="H113" s="57"/>
      <c r="I113" s="57"/>
      <c r="J113" s="57"/>
      <c r="K113" s="57"/>
    </row>
    <row r="114" spans="1:11" x14ac:dyDescent="0.25">
      <c r="A114" s="106"/>
      <c r="B114" s="137" t="s">
        <v>128</v>
      </c>
      <c r="C114" s="138" t="s">
        <v>284</v>
      </c>
      <c r="D114" s="138" t="s">
        <v>284</v>
      </c>
      <c r="E114" s="138"/>
      <c r="F114" s="138"/>
      <c r="G114" s="139"/>
      <c r="H114" s="57"/>
      <c r="I114" s="57"/>
      <c r="J114" s="57"/>
      <c r="K114" s="57"/>
    </row>
    <row r="115" spans="1:11" x14ac:dyDescent="0.25">
      <c r="A115" s="106"/>
      <c r="B115" s="58"/>
      <c r="C115" s="10" t="s">
        <v>129</v>
      </c>
      <c r="D115" s="10" t="s">
        <v>281</v>
      </c>
      <c r="E115" s="10">
        <v>1</v>
      </c>
      <c r="F115" s="10">
        <v>26.25</v>
      </c>
      <c r="G115" s="12"/>
    </row>
    <row r="116" spans="1:11" x14ac:dyDescent="0.25">
      <c r="A116" s="106"/>
      <c r="B116" s="59"/>
      <c r="C116" s="16" t="s">
        <v>134</v>
      </c>
      <c r="D116" s="16" t="s">
        <v>281</v>
      </c>
      <c r="E116" s="16">
        <v>1</v>
      </c>
      <c r="F116" s="16">
        <v>26.25</v>
      </c>
      <c r="G116" s="18"/>
    </row>
    <row r="117" spans="1:11" x14ac:dyDescent="0.25">
      <c r="A117" s="106"/>
      <c r="B117" s="58"/>
      <c r="C117" s="10" t="s">
        <v>133</v>
      </c>
      <c r="D117" s="10" t="s">
        <v>281</v>
      </c>
      <c r="E117" s="10">
        <v>1</v>
      </c>
      <c r="F117" s="10">
        <v>26.25</v>
      </c>
      <c r="G117" s="12"/>
    </row>
    <row r="118" spans="1:11" x14ac:dyDescent="0.25">
      <c r="A118" s="106"/>
      <c r="B118" s="59"/>
      <c r="C118" s="16" t="s">
        <v>135</v>
      </c>
      <c r="D118" s="16" t="s">
        <v>281</v>
      </c>
      <c r="E118" s="16">
        <v>1</v>
      </c>
      <c r="F118" s="16">
        <v>26.25</v>
      </c>
      <c r="G118" s="18"/>
    </row>
    <row r="119" spans="1:11" x14ac:dyDescent="0.25">
      <c r="A119" s="106"/>
      <c r="B119" s="58"/>
      <c r="C119" s="10" t="s">
        <v>130</v>
      </c>
      <c r="D119" s="10" t="s">
        <v>281</v>
      </c>
      <c r="E119" s="10">
        <v>1</v>
      </c>
      <c r="F119" s="10">
        <v>26.25</v>
      </c>
      <c r="G119" s="12"/>
    </row>
    <row r="120" spans="1:11" x14ac:dyDescent="0.25">
      <c r="A120" s="106"/>
      <c r="B120" s="59"/>
      <c r="C120" s="16" t="s">
        <v>132</v>
      </c>
      <c r="D120" s="16" t="s">
        <v>281</v>
      </c>
      <c r="E120" s="16">
        <v>1</v>
      </c>
      <c r="F120" s="16">
        <v>26.25</v>
      </c>
      <c r="G120" s="18"/>
    </row>
    <row r="121" spans="1:11" x14ac:dyDescent="0.25">
      <c r="A121" s="106"/>
      <c r="B121" s="58"/>
      <c r="C121" s="10" t="s">
        <v>133</v>
      </c>
      <c r="D121" s="10" t="s">
        <v>281</v>
      </c>
      <c r="E121" s="10">
        <v>1</v>
      </c>
      <c r="F121" s="10">
        <v>26.25</v>
      </c>
      <c r="G121" s="12"/>
    </row>
    <row r="122" spans="1:11" x14ac:dyDescent="0.25">
      <c r="A122" s="106"/>
      <c r="B122" s="59"/>
      <c r="C122" s="16" t="s">
        <v>136</v>
      </c>
      <c r="D122" s="16" t="s">
        <v>281</v>
      </c>
      <c r="E122" s="16">
        <v>1</v>
      </c>
      <c r="F122" s="16">
        <v>26.25</v>
      </c>
      <c r="G122" s="18"/>
    </row>
    <row r="123" spans="1:11" x14ac:dyDescent="0.25">
      <c r="A123" s="106"/>
      <c r="B123" s="58"/>
      <c r="C123" s="10" t="s">
        <v>131</v>
      </c>
      <c r="D123" s="10" t="s">
        <v>281</v>
      </c>
      <c r="E123" s="10">
        <v>1</v>
      </c>
      <c r="F123" s="10">
        <v>26.25</v>
      </c>
      <c r="G123" s="12"/>
    </row>
    <row r="124" spans="1:11" ht="15.75" thickBot="1" x14ac:dyDescent="0.3">
      <c r="A124" s="106"/>
      <c r="B124" s="60"/>
      <c r="C124" s="25" t="s">
        <v>284</v>
      </c>
      <c r="D124" s="25" t="s">
        <v>284</v>
      </c>
      <c r="E124" s="25"/>
      <c r="F124" s="25"/>
      <c r="G124" s="27">
        <f>SUM(F114:F123)</f>
        <v>236.25</v>
      </c>
    </row>
    <row r="125" spans="1:11" x14ac:dyDescent="0.25">
      <c r="A125" s="106"/>
      <c r="B125" s="137" t="s">
        <v>137</v>
      </c>
      <c r="C125" s="138" t="s">
        <v>284</v>
      </c>
      <c r="D125" s="138" t="s">
        <v>284</v>
      </c>
      <c r="E125" s="138"/>
      <c r="F125" s="138"/>
      <c r="G125" s="139"/>
      <c r="H125" s="57"/>
      <c r="I125" s="57"/>
      <c r="J125" s="57"/>
      <c r="K125" s="57"/>
    </row>
    <row r="126" spans="1:11" x14ac:dyDescent="0.25">
      <c r="A126" s="106"/>
      <c r="B126" s="58"/>
      <c r="C126" s="10" t="s">
        <v>138</v>
      </c>
      <c r="D126" s="10" t="s">
        <v>281</v>
      </c>
      <c r="E126" s="10">
        <v>1</v>
      </c>
      <c r="F126" s="10">
        <v>26.25</v>
      </c>
      <c r="G126" s="12"/>
    </row>
    <row r="127" spans="1:11" x14ac:dyDescent="0.25">
      <c r="A127" s="106"/>
      <c r="B127" s="59"/>
      <c r="C127" s="16" t="s">
        <v>72</v>
      </c>
      <c r="D127" s="16" t="s">
        <v>281</v>
      </c>
      <c r="E127" s="16">
        <v>1</v>
      </c>
      <c r="F127" s="16">
        <v>26.25</v>
      </c>
      <c r="G127" s="18"/>
    </row>
    <row r="128" spans="1:11" x14ac:dyDescent="0.25">
      <c r="A128" s="106"/>
      <c r="B128" s="58"/>
      <c r="C128" s="10" t="s">
        <v>133</v>
      </c>
      <c r="D128" s="10" t="s">
        <v>281</v>
      </c>
      <c r="E128" s="10">
        <v>1</v>
      </c>
      <c r="F128" s="10">
        <v>26.25</v>
      </c>
      <c r="G128" s="12"/>
    </row>
    <row r="129" spans="1:11" x14ac:dyDescent="0.25">
      <c r="A129" s="106"/>
      <c r="B129" s="59"/>
      <c r="C129" s="16" t="s">
        <v>127</v>
      </c>
      <c r="D129" s="16" t="s">
        <v>281</v>
      </c>
      <c r="E129" s="16">
        <v>1</v>
      </c>
      <c r="F129" s="16">
        <v>26.25</v>
      </c>
      <c r="G129" s="18"/>
    </row>
    <row r="130" spans="1:11" x14ac:dyDescent="0.25">
      <c r="A130" s="106"/>
      <c r="B130" s="58"/>
      <c r="C130" s="10" t="s">
        <v>139</v>
      </c>
      <c r="D130" s="10" t="s">
        <v>281</v>
      </c>
      <c r="E130" s="10">
        <v>1</v>
      </c>
      <c r="F130" s="10">
        <v>26.25</v>
      </c>
      <c r="G130" s="12"/>
    </row>
    <row r="131" spans="1:11" x14ac:dyDescent="0.25">
      <c r="A131" s="106"/>
      <c r="B131" s="59"/>
      <c r="C131" s="16" t="s">
        <v>140</v>
      </c>
      <c r="D131" s="16" t="s">
        <v>281</v>
      </c>
      <c r="E131" s="16">
        <v>1</v>
      </c>
      <c r="F131" s="16">
        <v>26.25</v>
      </c>
      <c r="G131" s="18"/>
    </row>
    <row r="132" spans="1:11" x14ac:dyDescent="0.25">
      <c r="A132" s="106"/>
      <c r="B132" s="58"/>
      <c r="C132" s="10" t="s">
        <v>141</v>
      </c>
      <c r="D132" s="10" t="s">
        <v>281</v>
      </c>
      <c r="E132" s="10">
        <v>1</v>
      </c>
      <c r="F132" s="10">
        <v>26.25</v>
      </c>
      <c r="G132" s="12"/>
    </row>
    <row r="133" spans="1:11" x14ac:dyDescent="0.25">
      <c r="A133" s="106"/>
      <c r="B133" s="59"/>
      <c r="C133" s="16" t="s">
        <v>127</v>
      </c>
      <c r="D133" s="16" t="s">
        <v>281</v>
      </c>
      <c r="E133" s="16">
        <v>1</v>
      </c>
      <c r="F133" s="16">
        <v>26.25</v>
      </c>
      <c r="G133" s="18"/>
    </row>
    <row r="134" spans="1:11" ht="15.75" thickBot="1" x14ac:dyDescent="0.3">
      <c r="A134" s="107"/>
      <c r="B134" s="60"/>
      <c r="C134" s="25" t="s">
        <v>284</v>
      </c>
      <c r="D134" s="25" t="s">
        <v>284</v>
      </c>
      <c r="E134" s="25"/>
      <c r="F134" s="25"/>
      <c r="G134" s="27">
        <f>SUM(F125:F133)</f>
        <v>210</v>
      </c>
    </row>
    <row r="135" spans="1:11" ht="67.5" thickBot="1" x14ac:dyDescent="0.3">
      <c r="A135" s="110" t="s">
        <v>0</v>
      </c>
      <c r="B135" s="111" t="s">
        <v>7</v>
      </c>
      <c r="C135" s="111" t="s">
        <v>40</v>
      </c>
      <c r="D135" s="111" t="s">
        <v>285</v>
      </c>
      <c r="E135" s="111" t="s">
        <v>286</v>
      </c>
      <c r="F135" s="111" t="s">
        <v>117</v>
      </c>
      <c r="G135" s="112" t="s">
        <v>31</v>
      </c>
      <c r="H135" s="111"/>
      <c r="I135" s="111"/>
      <c r="J135" s="111"/>
      <c r="K135" s="111"/>
    </row>
    <row r="136" spans="1:11" ht="15.75" thickBot="1" x14ac:dyDescent="0.3">
      <c r="A136" s="146" t="s">
        <v>155</v>
      </c>
      <c r="B136" s="147"/>
      <c r="C136" s="147" t="s">
        <v>284</v>
      </c>
      <c r="D136" s="147" t="s">
        <v>284</v>
      </c>
      <c r="E136" s="147"/>
      <c r="F136" s="147"/>
      <c r="G136" s="148"/>
    </row>
    <row r="137" spans="1:11" x14ac:dyDescent="0.25">
      <c r="A137" s="61"/>
      <c r="B137" s="137" t="s">
        <v>156</v>
      </c>
      <c r="C137" s="138" t="s">
        <v>284</v>
      </c>
      <c r="D137" s="138" t="s">
        <v>284</v>
      </c>
      <c r="E137" s="138"/>
      <c r="F137" s="138"/>
      <c r="G137" s="139"/>
    </row>
    <row r="138" spans="1:11" x14ac:dyDescent="0.25">
      <c r="A138" s="61"/>
      <c r="B138" s="9"/>
      <c r="C138" s="10" t="s">
        <v>160</v>
      </c>
      <c r="D138" s="10" t="s">
        <v>281</v>
      </c>
      <c r="E138" s="10">
        <v>1</v>
      </c>
      <c r="F138" s="10">
        <v>26.25</v>
      </c>
      <c r="G138" s="12"/>
    </row>
    <row r="139" spans="1:11" x14ac:dyDescent="0.25">
      <c r="A139" s="61"/>
      <c r="B139" s="15"/>
      <c r="C139" s="16" t="s">
        <v>161</v>
      </c>
      <c r="D139" s="16" t="s">
        <v>281</v>
      </c>
      <c r="E139" s="16">
        <v>1</v>
      </c>
      <c r="F139" s="16">
        <v>26.25</v>
      </c>
      <c r="G139" s="18"/>
    </row>
    <row r="140" spans="1:11" x14ac:dyDescent="0.25">
      <c r="A140" s="61"/>
      <c r="B140" s="9"/>
      <c r="C140" s="10" t="s">
        <v>162</v>
      </c>
      <c r="D140" s="10" t="s">
        <v>281</v>
      </c>
      <c r="E140" s="10">
        <v>1</v>
      </c>
      <c r="F140" s="10">
        <v>26.25</v>
      </c>
      <c r="G140" s="12"/>
    </row>
    <row r="141" spans="1:11" x14ac:dyDescent="0.25">
      <c r="A141" s="61"/>
      <c r="B141" s="15"/>
      <c r="C141" s="16" t="s">
        <v>275</v>
      </c>
      <c r="D141" s="16" t="s">
        <v>283</v>
      </c>
      <c r="E141" s="16">
        <v>1</v>
      </c>
      <c r="F141" s="16">
        <v>23.75</v>
      </c>
      <c r="G141" s="18"/>
    </row>
    <row r="142" spans="1:11" x14ac:dyDescent="0.25">
      <c r="A142" s="61"/>
      <c r="B142" s="9"/>
      <c r="C142" s="10" t="s">
        <v>276</v>
      </c>
      <c r="D142" s="10" t="s">
        <v>283</v>
      </c>
      <c r="E142" s="10">
        <v>1</v>
      </c>
      <c r="F142" s="10">
        <v>23.75</v>
      </c>
      <c r="G142" s="12"/>
    </row>
    <row r="143" spans="1:11" x14ac:dyDescent="0.25">
      <c r="A143" s="61"/>
      <c r="B143" s="15"/>
      <c r="C143" s="16" t="s">
        <v>77</v>
      </c>
      <c r="D143" s="16" t="s">
        <v>281</v>
      </c>
      <c r="E143" s="16">
        <v>3</v>
      </c>
      <c r="F143" s="16">
        <v>78.75</v>
      </c>
      <c r="G143" s="18"/>
    </row>
    <row r="144" spans="1:11" ht="15.75" thickBot="1" x14ac:dyDescent="0.3">
      <c r="A144" s="61"/>
      <c r="B144" s="24"/>
      <c r="C144" s="25" t="s">
        <v>284</v>
      </c>
      <c r="D144" s="25" t="s">
        <v>284</v>
      </c>
      <c r="E144" s="25"/>
      <c r="F144" s="25"/>
      <c r="G144" s="27">
        <f>SUM(F137:F143)</f>
        <v>205</v>
      </c>
    </row>
    <row r="145" spans="1:11" x14ac:dyDescent="0.25">
      <c r="A145" s="61"/>
      <c r="B145" s="137" t="s">
        <v>152</v>
      </c>
      <c r="C145" s="138" t="s">
        <v>284</v>
      </c>
      <c r="D145" s="138" t="s">
        <v>284</v>
      </c>
      <c r="E145" s="138"/>
      <c r="F145" s="138"/>
      <c r="G145" s="139"/>
    </row>
    <row r="146" spans="1:11" x14ac:dyDescent="0.25">
      <c r="A146" s="61"/>
      <c r="B146" s="9"/>
      <c r="C146" s="10" t="s">
        <v>153</v>
      </c>
      <c r="D146" s="10" t="s">
        <v>281</v>
      </c>
      <c r="E146" s="10">
        <v>1</v>
      </c>
      <c r="F146" s="10">
        <v>26.25</v>
      </c>
      <c r="G146" s="12"/>
    </row>
    <row r="147" spans="1:11" x14ac:dyDescent="0.25">
      <c r="A147" s="61"/>
      <c r="B147" s="15"/>
      <c r="C147" s="16" t="s">
        <v>154</v>
      </c>
      <c r="D147" s="16" t="s">
        <v>281</v>
      </c>
      <c r="E147" s="16">
        <v>2</v>
      </c>
      <c r="F147" s="16">
        <v>52.5</v>
      </c>
      <c r="G147" s="18"/>
    </row>
    <row r="148" spans="1:11" x14ac:dyDescent="0.25">
      <c r="A148" s="61"/>
      <c r="B148" s="9"/>
      <c r="C148" s="10" t="s">
        <v>157</v>
      </c>
      <c r="D148" s="10" t="s">
        <v>281</v>
      </c>
      <c r="E148" s="10">
        <v>1</v>
      </c>
      <c r="F148" s="10">
        <v>26.25</v>
      </c>
      <c r="G148" s="12"/>
    </row>
    <row r="149" spans="1:11" x14ac:dyDescent="0.25">
      <c r="A149" s="61"/>
      <c r="B149" s="15"/>
      <c r="C149" s="16" t="s">
        <v>275</v>
      </c>
      <c r="D149" s="16" t="s">
        <v>283</v>
      </c>
      <c r="E149" s="16">
        <v>1</v>
      </c>
      <c r="F149" s="16">
        <v>23.75</v>
      </c>
      <c r="G149" s="18"/>
    </row>
    <row r="150" spans="1:11" x14ac:dyDescent="0.25">
      <c r="A150" s="61"/>
      <c r="B150" s="9"/>
      <c r="C150" s="10" t="s">
        <v>276</v>
      </c>
      <c r="D150" s="10" t="s">
        <v>283</v>
      </c>
      <c r="E150" s="10">
        <v>1</v>
      </c>
      <c r="F150" s="10">
        <v>23.75</v>
      </c>
      <c r="G150" s="12"/>
    </row>
    <row r="151" spans="1:11" x14ac:dyDescent="0.25">
      <c r="A151" s="61"/>
      <c r="B151" s="15"/>
      <c r="C151" s="16" t="s">
        <v>77</v>
      </c>
      <c r="D151" s="16" t="s">
        <v>281</v>
      </c>
      <c r="E151" s="16">
        <v>3</v>
      </c>
      <c r="F151" s="16">
        <v>78.75</v>
      </c>
      <c r="G151" s="18"/>
    </row>
    <row r="152" spans="1:11" ht="15.75" thickBot="1" x14ac:dyDescent="0.3">
      <c r="A152" s="62"/>
      <c r="B152" s="24"/>
      <c r="C152" s="25" t="s">
        <v>284</v>
      </c>
      <c r="D152" s="25" t="s">
        <v>284</v>
      </c>
      <c r="E152" s="25"/>
      <c r="F152" s="25"/>
      <c r="G152" s="27">
        <f>SUM(F145:F151)</f>
        <v>231.25</v>
      </c>
    </row>
    <row r="153" spans="1:11" ht="67.5" thickBot="1" x14ac:dyDescent="0.3">
      <c r="A153" s="110" t="s">
        <v>0</v>
      </c>
      <c r="B153" s="111" t="s">
        <v>7</v>
      </c>
      <c r="C153" s="111" t="s">
        <v>40</v>
      </c>
      <c r="D153" s="111" t="s">
        <v>285</v>
      </c>
      <c r="E153" s="111" t="s">
        <v>286</v>
      </c>
      <c r="F153" s="111" t="s">
        <v>117</v>
      </c>
      <c r="G153" s="112" t="s">
        <v>31</v>
      </c>
      <c r="H153" s="111"/>
      <c r="I153" s="111"/>
      <c r="J153" s="111"/>
      <c r="K153" s="111"/>
    </row>
    <row r="154" spans="1:11" ht="15.75" thickBot="1" x14ac:dyDescent="0.3">
      <c r="A154" s="146" t="s">
        <v>2</v>
      </c>
      <c r="B154" s="147"/>
      <c r="C154" s="147" t="s">
        <v>284</v>
      </c>
      <c r="D154" s="147" t="s">
        <v>284</v>
      </c>
      <c r="E154" s="147"/>
      <c r="F154" s="147"/>
      <c r="G154" s="148"/>
    </row>
    <row r="155" spans="1:11" x14ac:dyDescent="0.25">
      <c r="A155" s="61"/>
      <c r="B155" s="137" t="s">
        <v>2</v>
      </c>
      <c r="C155" s="138" t="s">
        <v>284</v>
      </c>
      <c r="D155" s="138" t="s">
        <v>284</v>
      </c>
      <c r="E155" s="138"/>
      <c r="F155" s="138"/>
      <c r="G155" s="139"/>
    </row>
    <row r="156" spans="1:11" ht="15" customHeight="1" x14ac:dyDescent="0.25">
      <c r="A156" s="61"/>
      <c r="B156" s="9"/>
      <c r="C156" s="10" t="s">
        <v>164</v>
      </c>
      <c r="D156" s="10" t="s">
        <v>281</v>
      </c>
      <c r="E156" s="10">
        <v>1</v>
      </c>
      <c r="F156" s="10">
        <v>26.25</v>
      </c>
      <c r="G156" s="12"/>
    </row>
    <row r="157" spans="1:11" ht="15" customHeight="1" x14ac:dyDescent="0.25">
      <c r="A157" s="61"/>
      <c r="B157" s="15"/>
      <c r="C157" s="16" t="s">
        <v>165</v>
      </c>
      <c r="D157" s="16" t="s">
        <v>281</v>
      </c>
      <c r="E157" s="16">
        <v>1</v>
      </c>
      <c r="F157" s="16">
        <v>26.25</v>
      </c>
      <c r="G157" s="18"/>
    </row>
    <row r="158" spans="1:11" ht="15" customHeight="1" x14ac:dyDescent="0.25">
      <c r="A158" s="61"/>
      <c r="B158" s="9"/>
      <c r="C158" s="10" t="s">
        <v>163</v>
      </c>
      <c r="D158" s="10" t="s">
        <v>281</v>
      </c>
      <c r="E158" s="10">
        <v>1</v>
      </c>
      <c r="F158" s="10">
        <v>26.25</v>
      </c>
      <c r="G158" s="12"/>
    </row>
    <row r="159" spans="1:11" ht="15" customHeight="1" x14ac:dyDescent="0.25">
      <c r="A159" s="61"/>
      <c r="B159" s="15"/>
      <c r="C159" s="16" t="s">
        <v>166</v>
      </c>
      <c r="D159" s="16" t="s">
        <v>281</v>
      </c>
      <c r="E159" s="16">
        <v>1</v>
      </c>
      <c r="F159" s="16">
        <v>26.25</v>
      </c>
      <c r="G159" s="18"/>
    </row>
    <row r="160" spans="1:11" ht="15" customHeight="1" x14ac:dyDescent="0.25">
      <c r="A160" s="61"/>
      <c r="B160" s="9"/>
      <c r="C160" s="10" t="s">
        <v>170</v>
      </c>
      <c r="D160" s="10" t="s">
        <v>281</v>
      </c>
      <c r="E160" s="10">
        <v>1</v>
      </c>
      <c r="F160" s="10">
        <v>26.25</v>
      </c>
      <c r="G160" s="12"/>
    </row>
    <row r="161" spans="1:11" ht="15" customHeight="1" x14ac:dyDescent="0.25">
      <c r="A161" s="61"/>
      <c r="B161" s="15"/>
      <c r="C161" s="16" t="s">
        <v>133</v>
      </c>
      <c r="D161" s="16" t="s">
        <v>281</v>
      </c>
      <c r="E161" s="16">
        <v>1</v>
      </c>
      <c r="F161" s="16">
        <v>26.25</v>
      </c>
      <c r="G161" s="18"/>
    </row>
    <row r="162" spans="1:11" ht="15" customHeight="1" x14ac:dyDescent="0.25">
      <c r="A162" s="61"/>
      <c r="B162" s="9"/>
      <c r="C162" s="10" t="s">
        <v>127</v>
      </c>
      <c r="D162" s="10" t="s">
        <v>281</v>
      </c>
      <c r="E162" s="10">
        <v>1</v>
      </c>
      <c r="F162" s="10">
        <v>26.25</v>
      </c>
      <c r="G162" s="12"/>
    </row>
    <row r="163" spans="1:11" x14ac:dyDescent="0.25">
      <c r="A163" s="61"/>
      <c r="B163" s="15"/>
      <c r="C163" s="16" t="s">
        <v>275</v>
      </c>
      <c r="D163" s="16" t="s">
        <v>283</v>
      </c>
      <c r="E163" s="16">
        <v>1</v>
      </c>
      <c r="F163" s="16">
        <v>23.75</v>
      </c>
      <c r="G163" s="18"/>
    </row>
    <row r="164" spans="1:11" x14ac:dyDescent="0.25">
      <c r="A164" s="61"/>
      <c r="B164" s="9"/>
      <c r="C164" s="10" t="s">
        <v>276</v>
      </c>
      <c r="D164" s="10" t="s">
        <v>283</v>
      </c>
      <c r="E164" s="10">
        <v>1</v>
      </c>
      <c r="F164" s="10">
        <v>23.75</v>
      </c>
      <c r="G164" s="12"/>
    </row>
    <row r="165" spans="1:11" ht="15" customHeight="1" x14ac:dyDescent="0.25">
      <c r="A165" s="61"/>
      <c r="B165" s="15"/>
      <c r="C165" s="16" t="s">
        <v>77</v>
      </c>
      <c r="D165" s="16" t="s">
        <v>281</v>
      </c>
      <c r="E165" s="16">
        <v>3</v>
      </c>
      <c r="F165" s="16">
        <v>78.75</v>
      </c>
      <c r="G165" s="18"/>
    </row>
    <row r="166" spans="1:11" ht="15.75" customHeight="1" thickBot="1" x14ac:dyDescent="0.3">
      <c r="A166" s="62"/>
      <c r="B166" s="24"/>
      <c r="C166" s="25" t="s">
        <v>284</v>
      </c>
      <c r="D166" s="25" t="s">
        <v>284</v>
      </c>
      <c r="E166" s="25"/>
      <c r="F166" s="25"/>
      <c r="G166" s="27">
        <f>SUM(F155:F165)</f>
        <v>310</v>
      </c>
    </row>
    <row r="167" spans="1:11" ht="67.5" thickBot="1" x14ac:dyDescent="0.3">
      <c r="A167" s="110" t="s">
        <v>0</v>
      </c>
      <c r="B167" s="111" t="s">
        <v>7</v>
      </c>
      <c r="C167" s="111" t="s">
        <v>40</v>
      </c>
      <c r="D167" s="111" t="s">
        <v>285</v>
      </c>
      <c r="E167" s="111" t="s">
        <v>286</v>
      </c>
      <c r="F167" s="111" t="s">
        <v>117</v>
      </c>
      <c r="G167" s="112" t="s">
        <v>31</v>
      </c>
      <c r="H167" s="111"/>
      <c r="I167" s="111"/>
      <c r="J167" s="111"/>
      <c r="K167" s="111"/>
    </row>
    <row r="168" spans="1:11" ht="15.75" thickBot="1" x14ac:dyDescent="0.3">
      <c r="A168" s="146" t="s">
        <v>65</v>
      </c>
      <c r="B168" s="147"/>
      <c r="C168" s="147" t="s">
        <v>284</v>
      </c>
      <c r="D168" s="147" t="s">
        <v>284</v>
      </c>
      <c r="E168" s="147"/>
      <c r="F168" s="147"/>
      <c r="G168" s="148"/>
    </row>
    <row r="169" spans="1:11" x14ac:dyDescent="0.25">
      <c r="A169" s="61"/>
      <c r="B169" s="137" t="s">
        <v>171</v>
      </c>
      <c r="C169" s="138" t="s">
        <v>284</v>
      </c>
      <c r="D169" s="138" t="s">
        <v>284</v>
      </c>
      <c r="E169" s="138"/>
      <c r="F169" s="138"/>
      <c r="G169" s="139"/>
    </row>
    <row r="170" spans="1:11" ht="15" customHeight="1" x14ac:dyDescent="0.25">
      <c r="A170" s="61"/>
      <c r="B170" s="9"/>
      <c r="C170" s="10" t="s">
        <v>76</v>
      </c>
      <c r="D170" s="10" t="s">
        <v>281</v>
      </c>
      <c r="E170" s="10">
        <v>1</v>
      </c>
      <c r="F170" s="10">
        <v>26.25</v>
      </c>
      <c r="G170" s="12"/>
    </row>
    <row r="171" spans="1:11" ht="15" customHeight="1" x14ac:dyDescent="0.25">
      <c r="A171" s="61"/>
      <c r="B171" s="15"/>
      <c r="C171" s="16" t="s">
        <v>40</v>
      </c>
      <c r="D171" s="16" t="s">
        <v>281</v>
      </c>
      <c r="E171" s="16">
        <v>1</v>
      </c>
      <c r="F171" s="16">
        <v>26.25</v>
      </c>
      <c r="G171" s="18"/>
    </row>
    <row r="172" spans="1:11" ht="15" customHeight="1" x14ac:dyDescent="0.25">
      <c r="A172" s="61"/>
      <c r="B172" s="9"/>
      <c r="C172" s="10" t="s">
        <v>166</v>
      </c>
      <c r="D172" s="10" t="s">
        <v>281</v>
      </c>
      <c r="E172" s="10">
        <v>1</v>
      </c>
      <c r="F172" s="10">
        <v>26.25</v>
      </c>
      <c r="G172" s="12"/>
    </row>
    <row r="173" spans="1:11" ht="15" customHeight="1" x14ac:dyDescent="0.25">
      <c r="A173" s="61"/>
      <c r="B173" s="15"/>
      <c r="C173" s="16" t="s">
        <v>127</v>
      </c>
      <c r="D173" s="16" t="s">
        <v>281</v>
      </c>
      <c r="E173" s="16">
        <v>1</v>
      </c>
      <c r="F173" s="16">
        <v>26.25</v>
      </c>
      <c r="G173" s="18"/>
    </row>
    <row r="174" spans="1:11" ht="15" customHeight="1" x14ac:dyDescent="0.25">
      <c r="A174" s="61"/>
      <c r="B174" s="9"/>
      <c r="C174" s="10" t="s">
        <v>72</v>
      </c>
      <c r="D174" s="10" t="s">
        <v>281</v>
      </c>
      <c r="E174" s="10">
        <v>1</v>
      </c>
      <c r="F174" s="10">
        <v>26.25</v>
      </c>
      <c r="G174" s="12"/>
    </row>
    <row r="175" spans="1:11" ht="15" customHeight="1" x14ac:dyDescent="0.25">
      <c r="A175" s="61"/>
      <c r="B175" s="15"/>
      <c r="C175" s="16" t="s">
        <v>133</v>
      </c>
      <c r="D175" s="16" t="s">
        <v>281</v>
      </c>
      <c r="E175" s="16">
        <v>1</v>
      </c>
      <c r="F175" s="16">
        <v>26.25</v>
      </c>
      <c r="G175" s="18"/>
    </row>
    <row r="176" spans="1:11" x14ac:dyDescent="0.25">
      <c r="A176" s="61"/>
      <c r="B176" s="9"/>
      <c r="C176" s="10" t="s">
        <v>275</v>
      </c>
      <c r="D176" s="10" t="s">
        <v>283</v>
      </c>
      <c r="E176" s="10">
        <v>1</v>
      </c>
      <c r="F176" s="10">
        <v>23.75</v>
      </c>
      <c r="G176" s="12"/>
    </row>
    <row r="177" spans="1:11" x14ac:dyDescent="0.25">
      <c r="A177" s="61"/>
      <c r="B177" s="15"/>
      <c r="C177" s="16" t="s">
        <v>276</v>
      </c>
      <c r="D177" s="16" t="s">
        <v>283</v>
      </c>
      <c r="E177" s="16">
        <v>1</v>
      </c>
      <c r="F177" s="16">
        <v>23.75</v>
      </c>
      <c r="G177" s="18"/>
    </row>
    <row r="178" spans="1:11" ht="15" customHeight="1" x14ac:dyDescent="0.25">
      <c r="A178" s="61"/>
      <c r="B178" s="9"/>
      <c r="C178" s="10" t="s">
        <v>77</v>
      </c>
      <c r="D178" s="10" t="s">
        <v>281</v>
      </c>
      <c r="E178" s="10">
        <v>3</v>
      </c>
      <c r="F178" s="10">
        <v>78.75</v>
      </c>
      <c r="G178" s="12"/>
    </row>
    <row r="179" spans="1:11" ht="15.75" customHeight="1" thickBot="1" x14ac:dyDescent="0.3">
      <c r="A179" s="61"/>
      <c r="B179" s="24"/>
      <c r="C179" s="25" t="s">
        <v>284</v>
      </c>
      <c r="D179" s="25" t="s">
        <v>284</v>
      </c>
      <c r="E179" s="25"/>
      <c r="F179" s="25"/>
      <c r="G179" s="27">
        <f>SUM(F169:F178)</f>
        <v>283.75</v>
      </c>
    </row>
    <row r="180" spans="1:11" ht="15.75" customHeight="1" x14ac:dyDescent="0.25">
      <c r="A180" s="61"/>
      <c r="B180" s="137" t="s">
        <v>172</v>
      </c>
      <c r="C180" s="138" t="s">
        <v>284</v>
      </c>
      <c r="D180" s="138" t="s">
        <v>284</v>
      </c>
      <c r="E180" s="138"/>
      <c r="F180" s="138"/>
      <c r="G180" s="139"/>
    </row>
    <row r="181" spans="1:11" ht="15" customHeight="1" x14ac:dyDescent="0.25">
      <c r="A181" s="61"/>
      <c r="B181" s="9"/>
      <c r="C181" s="10" t="s">
        <v>173</v>
      </c>
      <c r="D181" s="10" t="s">
        <v>281</v>
      </c>
      <c r="E181" s="10">
        <v>1</v>
      </c>
      <c r="F181" s="10">
        <v>26.25</v>
      </c>
      <c r="G181" s="12"/>
    </row>
    <row r="182" spans="1:11" ht="15" customHeight="1" x14ac:dyDescent="0.25">
      <c r="A182" s="61"/>
      <c r="B182" s="15"/>
      <c r="C182" s="16" t="s">
        <v>174</v>
      </c>
      <c r="D182" s="16" t="s">
        <v>281</v>
      </c>
      <c r="E182" s="16">
        <v>1</v>
      </c>
      <c r="F182" s="16">
        <v>26.25</v>
      </c>
      <c r="G182" s="18"/>
    </row>
    <row r="183" spans="1:11" ht="15" customHeight="1" x14ac:dyDescent="0.25">
      <c r="A183" s="61"/>
      <c r="B183" s="9"/>
      <c r="C183" s="10" t="s">
        <v>127</v>
      </c>
      <c r="D183" s="10" t="s">
        <v>281</v>
      </c>
      <c r="E183" s="10">
        <v>1</v>
      </c>
      <c r="F183" s="10">
        <v>26.25</v>
      </c>
      <c r="G183" s="12"/>
    </row>
    <row r="184" spans="1:11" ht="15" customHeight="1" x14ac:dyDescent="0.25">
      <c r="A184" s="61"/>
      <c r="B184" s="15"/>
      <c r="C184" s="16" t="s">
        <v>175</v>
      </c>
      <c r="D184" s="16" t="s">
        <v>281</v>
      </c>
      <c r="E184" s="16">
        <v>1</v>
      </c>
      <c r="F184" s="16">
        <v>26.25</v>
      </c>
      <c r="G184" s="18"/>
    </row>
    <row r="185" spans="1:11" x14ac:dyDescent="0.25">
      <c r="A185" s="61"/>
      <c r="B185" s="9"/>
      <c r="C185" s="10" t="s">
        <v>275</v>
      </c>
      <c r="D185" s="10" t="s">
        <v>283</v>
      </c>
      <c r="E185" s="10">
        <v>1</v>
      </c>
      <c r="F185" s="10">
        <v>23.75</v>
      </c>
      <c r="G185" s="12"/>
    </row>
    <row r="186" spans="1:11" x14ac:dyDescent="0.25">
      <c r="A186" s="61"/>
      <c r="B186" s="15"/>
      <c r="C186" s="16" t="s">
        <v>276</v>
      </c>
      <c r="D186" s="16" t="s">
        <v>283</v>
      </c>
      <c r="E186" s="16">
        <v>1</v>
      </c>
      <c r="F186" s="16">
        <v>23.75</v>
      </c>
      <c r="G186" s="18"/>
    </row>
    <row r="187" spans="1:11" ht="15" customHeight="1" x14ac:dyDescent="0.25">
      <c r="A187" s="61"/>
      <c r="B187" s="9"/>
      <c r="C187" s="10" t="s">
        <v>77</v>
      </c>
      <c r="D187" s="10" t="s">
        <v>281</v>
      </c>
      <c r="E187" s="10">
        <v>3</v>
      </c>
      <c r="F187" s="10">
        <v>78.75</v>
      </c>
      <c r="G187" s="12"/>
    </row>
    <row r="188" spans="1:11" ht="15.75" customHeight="1" thickBot="1" x14ac:dyDescent="0.3">
      <c r="A188" s="62"/>
      <c r="B188" s="24"/>
      <c r="C188" s="25" t="s">
        <v>284</v>
      </c>
      <c r="D188" s="25" t="s">
        <v>284</v>
      </c>
      <c r="E188" s="25"/>
      <c r="F188" s="25"/>
      <c r="G188" s="27">
        <f>SUM(F180:F187)</f>
        <v>231.25</v>
      </c>
    </row>
    <row r="189" spans="1:11" ht="67.5" thickBot="1" x14ac:dyDescent="0.3">
      <c r="A189" s="110" t="s">
        <v>0</v>
      </c>
      <c r="B189" s="111" t="s">
        <v>7</v>
      </c>
      <c r="C189" s="111" t="s">
        <v>40</v>
      </c>
      <c r="D189" s="111" t="s">
        <v>285</v>
      </c>
      <c r="E189" s="111" t="s">
        <v>286</v>
      </c>
      <c r="F189" s="111" t="s">
        <v>117</v>
      </c>
      <c r="G189" s="112" t="s">
        <v>31</v>
      </c>
      <c r="H189" s="111"/>
      <c r="I189" s="111"/>
      <c r="J189" s="111"/>
      <c r="K189" s="111"/>
    </row>
    <row r="190" spans="1:11" ht="15.75" thickBot="1" x14ac:dyDescent="0.3">
      <c r="A190" s="146" t="s">
        <v>66</v>
      </c>
      <c r="B190" s="147"/>
      <c r="C190" s="147" t="s">
        <v>284</v>
      </c>
      <c r="D190" s="147" t="s">
        <v>284</v>
      </c>
      <c r="E190" s="147"/>
      <c r="F190" s="147"/>
      <c r="G190" s="148"/>
    </row>
    <row r="191" spans="1:11" x14ac:dyDescent="0.25">
      <c r="A191" s="61"/>
      <c r="B191" s="137" t="s">
        <v>238</v>
      </c>
      <c r="C191" s="138" t="s">
        <v>284</v>
      </c>
      <c r="D191" s="138" t="s">
        <v>284</v>
      </c>
      <c r="E191" s="138"/>
      <c r="F191" s="138"/>
      <c r="G191" s="139"/>
    </row>
    <row r="192" spans="1:11" ht="15" customHeight="1" x14ac:dyDescent="0.25">
      <c r="A192" s="61"/>
      <c r="B192" s="9"/>
      <c r="C192" s="10" t="s">
        <v>237</v>
      </c>
      <c r="D192" s="10" t="s">
        <v>281</v>
      </c>
      <c r="E192" s="10">
        <v>1</v>
      </c>
      <c r="F192" s="10">
        <v>26.25</v>
      </c>
      <c r="G192" s="12"/>
    </row>
    <row r="193" spans="1:11" ht="15" customHeight="1" x14ac:dyDescent="0.25">
      <c r="A193" s="61"/>
      <c r="B193" s="15"/>
      <c r="C193" s="16" t="s">
        <v>166</v>
      </c>
      <c r="D193" s="16" t="s">
        <v>281</v>
      </c>
      <c r="E193" s="16">
        <v>1</v>
      </c>
      <c r="F193" s="16">
        <v>26.25</v>
      </c>
      <c r="G193" s="18"/>
    </row>
    <row r="194" spans="1:11" ht="15" customHeight="1" x14ac:dyDescent="0.25">
      <c r="A194" s="61"/>
      <c r="B194" s="9"/>
      <c r="C194" s="10" t="s">
        <v>174</v>
      </c>
      <c r="D194" s="10" t="s">
        <v>281</v>
      </c>
      <c r="E194" s="10">
        <v>1</v>
      </c>
      <c r="F194" s="10">
        <v>26.25</v>
      </c>
      <c r="G194" s="12"/>
    </row>
    <row r="195" spans="1:11" ht="15" customHeight="1" x14ac:dyDescent="0.25">
      <c r="A195" s="61"/>
      <c r="B195" s="15"/>
      <c r="C195" s="16" t="s">
        <v>71</v>
      </c>
      <c r="D195" s="16" t="s">
        <v>281</v>
      </c>
      <c r="E195" s="16">
        <v>1</v>
      </c>
      <c r="F195" s="16">
        <v>26.25</v>
      </c>
      <c r="G195" s="18"/>
    </row>
    <row r="196" spans="1:11" ht="15" customHeight="1" x14ac:dyDescent="0.25">
      <c r="A196" s="61"/>
      <c r="B196" s="9"/>
      <c r="C196" s="10" t="s">
        <v>72</v>
      </c>
      <c r="D196" s="10" t="s">
        <v>281</v>
      </c>
      <c r="E196" s="10">
        <v>1</v>
      </c>
      <c r="F196" s="10">
        <v>26.25</v>
      </c>
      <c r="G196" s="12"/>
    </row>
    <row r="197" spans="1:11" ht="15" customHeight="1" x14ac:dyDescent="0.25">
      <c r="A197" s="61"/>
      <c r="B197" s="15"/>
      <c r="C197" s="16" t="s">
        <v>133</v>
      </c>
      <c r="D197" s="16" t="s">
        <v>281</v>
      </c>
      <c r="E197" s="16">
        <v>1</v>
      </c>
      <c r="F197" s="16">
        <v>26.25</v>
      </c>
      <c r="G197" s="18"/>
    </row>
    <row r="198" spans="1:11" ht="15" customHeight="1" x14ac:dyDescent="0.25">
      <c r="A198" s="61"/>
      <c r="B198" s="9"/>
      <c r="C198" s="10" t="s">
        <v>74</v>
      </c>
      <c r="D198" s="10" t="s">
        <v>281</v>
      </c>
      <c r="E198" s="10">
        <v>1</v>
      </c>
      <c r="F198" s="10">
        <v>26.25</v>
      </c>
      <c r="G198" s="12"/>
    </row>
    <row r="199" spans="1:11" x14ac:dyDescent="0.25">
      <c r="A199" s="61"/>
      <c r="B199" s="15"/>
      <c r="C199" s="16" t="s">
        <v>275</v>
      </c>
      <c r="D199" s="16" t="s">
        <v>283</v>
      </c>
      <c r="E199" s="16">
        <v>1</v>
      </c>
      <c r="F199" s="16">
        <v>23.75</v>
      </c>
      <c r="G199" s="18"/>
    </row>
    <row r="200" spans="1:11" x14ac:dyDescent="0.25">
      <c r="A200" s="61"/>
      <c r="B200" s="9"/>
      <c r="C200" s="10" t="s">
        <v>276</v>
      </c>
      <c r="D200" s="10" t="s">
        <v>283</v>
      </c>
      <c r="E200" s="10">
        <v>1</v>
      </c>
      <c r="F200" s="10">
        <v>23.75</v>
      </c>
      <c r="G200" s="12"/>
    </row>
    <row r="201" spans="1:11" ht="15" customHeight="1" x14ac:dyDescent="0.25">
      <c r="A201" s="61"/>
      <c r="B201" s="15"/>
      <c r="C201" s="16" t="s">
        <v>77</v>
      </c>
      <c r="D201" s="16" t="s">
        <v>281</v>
      </c>
      <c r="E201" s="16">
        <v>3</v>
      </c>
      <c r="F201" s="16">
        <v>78.75</v>
      </c>
      <c r="G201" s="18"/>
    </row>
    <row r="202" spans="1:11" ht="15.75" customHeight="1" thickBot="1" x14ac:dyDescent="0.3">
      <c r="A202" s="62"/>
      <c r="B202" s="24"/>
      <c r="C202" s="25" t="s">
        <v>284</v>
      </c>
      <c r="D202" s="25" t="s">
        <v>284</v>
      </c>
      <c r="E202" s="25"/>
      <c r="F202" s="25"/>
      <c r="G202" s="27">
        <f>SUM(F191:F201)</f>
        <v>310</v>
      </c>
    </row>
    <row r="203" spans="1:11" ht="67.5" thickBot="1" x14ac:dyDescent="0.3">
      <c r="A203" s="110" t="s">
        <v>0</v>
      </c>
      <c r="B203" s="111" t="s">
        <v>7</v>
      </c>
      <c r="C203" s="111" t="s">
        <v>40</v>
      </c>
      <c r="D203" s="111" t="s">
        <v>285</v>
      </c>
      <c r="E203" s="111" t="s">
        <v>286</v>
      </c>
      <c r="F203" s="111" t="s">
        <v>117</v>
      </c>
      <c r="G203" s="112" t="s">
        <v>31</v>
      </c>
      <c r="H203" s="111"/>
      <c r="I203" s="111"/>
      <c r="J203" s="111"/>
      <c r="K203" s="111"/>
    </row>
    <row r="204" spans="1:11" ht="15.75" thickBot="1" x14ac:dyDescent="0.3">
      <c r="A204" s="146" t="s">
        <v>64</v>
      </c>
      <c r="B204" s="147"/>
      <c r="C204" s="147" t="s">
        <v>284</v>
      </c>
      <c r="D204" s="147" t="s">
        <v>284</v>
      </c>
      <c r="E204" s="147"/>
      <c r="F204" s="147"/>
      <c r="G204" s="148"/>
    </row>
    <row r="205" spans="1:11" x14ac:dyDescent="0.25">
      <c r="A205" s="61"/>
      <c r="B205" s="137" t="s">
        <v>241</v>
      </c>
      <c r="C205" s="138" t="s">
        <v>284</v>
      </c>
      <c r="D205" s="138" t="s">
        <v>284</v>
      </c>
      <c r="E205" s="138"/>
      <c r="F205" s="138"/>
      <c r="G205" s="139"/>
    </row>
    <row r="206" spans="1:11" x14ac:dyDescent="0.25">
      <c r="A206" s="61"/>
      <c r="B206" s="9"/>
      <c r="C206" s="10" t="s">
        <v>242</v>
      </c>
      <c r="D206" s="10" t="s">
        <v>281</v>
      </c>
      <c r="E206" s="10">
        <v>1</v>
      </c>
      <c r="F206" s="10">
        <v>26.25</v>
      </c>
      <c r="G206" s="12"/>
    </row>
    <row r="207" spans="1:11" ht="15" customHeight="1" x14ac:dyDescent="0.25">
      <c r="A207" s="61"/>
      <c r="B207" s="15"/>
      <c r="C207" s="16" t="s">
        <v>166</v>
      </c>
      <c r="D207" s="16" t="s">
        <v>281</v>
      </c>
      <c r="E207" s="16">
        <v>1</v>
      </c>
      <c r="F207" s="16">
        <v>26.25</v>
      </c>
      <c r="G207" s="18"/>
    </row>
    <row r="208" spans="1:11" ht="15" customHeight="1" x14ac:dyDescent="0.25">
      <c r="A208" s="61"/>
      <c r="B208" s="9"/>
      <c r="C208" s="10" t="s">
        <v>71</v>
      </c>
      <c r="D208" s="10" t="s">
        <v>281</v>
      </c>
      <c r="E208" s="10">
        <v>1</v>
      </c>
      <c r="F208" s="10">
        <v>26.25</v>
      </c>
      <c r="G208" s="12"/>
    </row>
    <row r="209" spans="1:11" ht="15" customHeight="1" x14ac:dyDescent="0.25">
      <c r="A209" s="61"/>
      <c r="B209" s="15"/>
      <c r="C209" s="16" t="s">
        <v>72</v>
      </c>
      <c r="D209" s="16" t="s">
        <v>281</v>
      </c>
      <c r="E209" s="16">
        <v>1</v>
      </c>
      <c r="F209" s="16">
        <v>26.25</v>
      </c>
      <c r="G209" s="18"/>
    </row>
    <row r="210" spans="1:11" ht="15" customHeight="1" x14ac:dyDescent="0.25">
      <c r="A210" s="61"/>
      <c r="B210" s="9"/>
      <c r="C210" s="10" t="s">
        <v>174</v>
      </c>
      <c r="D210" s="10" t="s">
        <v>281</v>
      </c>
      <c r="E210" s="10">
        <v>1</v>
      </c>
      <c r="F210" s="10">
        <v>26.25</v>
      </c>
      <c r="G210" s="12"/>
    </row>
    <row r="211" spans="1:11" ht="15" customHeight="1" x14ac:dyDescent="0.25">
      <c r="A211" s="61"/>
      <c r="B211" s="15"/>
      <c r="C211" s="16" t="s">
        <v>133</v>
      </c>
      <c r="D211" s="16" t="s">
        <v>281</v>
      </c>
      <c r="E211" s="16">
        <v>1</v>
      </c>
      <c r="F211" s="16">
        <v>26.25</v>
      </c>
      <c r="G211" s="18"/>
    </row>
    <row r="212" spans="1:11" ht="15" customHeight="1" x14ac:dyDescent="0.25">
      <c r="A212" s="61"/>
      <c r="B212" s="9"/>
      <c r="C212" s="10" t="s">
        <v>74</v>
      </c>
      <c r="D212" s="10" t="s">
        <v>281</v>
      </c>
      <c r="E212" s="10">
        <v>1</v>
      </c>
      <c r="F212" s="10">
        <v>26.25</v>
      </c>
      <c r="G212" s="12"/>
    </row>
    <row r="213" spans="1:11" x14ac:dyDescent="0.25">
      <c r="A213" s="61"/>
      <c r="B213" s="15"/>
      <c r="C213" s="16" t="s">
        <v>275</v>
      </c>
      <c r="D213" s="16" t="s">
        <v>283</v>
      </c>
      <c r="E213" s="16">
        <v>1</v>
      </c>
      <c r="F213" s="16">
        <v>23.75</v>
      </c>
      <c r="G213" s="18"/>
    </row>
    <row r="214" spans="1:11" x14ac:dyDescent="0.25">
      <c r="A214" s="61"/>
      <c r="B214" s="9"/>
      <c r="C214" s="10" t="s">
        <v>276</v>
      </c>
      <c r="D214" s="10" t="s">
        <v>283</v>
      </c>
      <c r="E214" s="10">
        <v>1</v>
      </c>
      <c r="F214" s="10">
        <v>23.75</v>
      </c>
      <c r="G214" s="12"/>
    </row>
    <row r="215" spans="1:11" ht="15" customHeight="1" x14ac:dyDescent="0.25">
      <c r="A215" s="61"/>
      <c r="B215" s="15"/>
      <c r="C215" s="16" t="s">
        <v>77</v>
      </c>
      <c r="D215" s="16" t="s">
        <v>281</v>
      </c>
      <c r="E215" s="16">
        <v>3</v>
      </c>
      <c r="F215" s="16">
        <v>78.75</v>
      </c>
      <c r="G215" s="18"/>
    </row>
    <row r="216" spans="1:11" ht="15" customHeight="1" thickBot="1" x14ac:dyDescent="0.3">
      <c r="A216" s="61"/>
      <c r="B216" s="24"/>
      <c r="C216" s="25" t="s">
        <v>284</v>
      </c>
      <c r="D216" s="25" t="s">
        <v>284</v>
      </c>
      <c r="E216" s="25"/>
      <c r="F216" s="25"/>
      <c r="G216" s="27">
        <f>SUM(F205:F215)</f>
        <v>310</v>
      </c>
    </row>
    <row r="217" spans="1:11" ht="67.5" thickBot="1" x14ac:dyDescent="0.3">
      <c r="A217" s="110" t="s">
        <v>0</v>
      </c>
      <c r="B217" s="111" t="s">
        <v>7</v>
      </c>
      <c r="C217" s="111" t="s">
        <v>40</v>
      </c>
      <c r="D217" s="111" t="s">
        <v>285</v>
      </c>
      <c r="E217" s="111" t="s">
        <v>286</v>
      </c>
      <c r="F217" s="111" t="s">
        <v>117</v>
      </c>
      <c r="G217" s="112" t="s">
        <v>31</v>
      </c>
      <c r="H217" s="111"/>
      <c r="I217" s="111"/>
      <c r="J217" s="111"/>
      <c r="K217" s="111"/>
    </row>
    <row r="218" spans="1:11" ht="15.75" thickBot="1" x14ac:dyDescent="0.3">
      <c r="A218" s="146" t="s">
        <v>3</v>
      </c>
      <c r="B218" s="147"/>
      <c r="C218" s="147" t="s">
        <v>284</v>
      </c>
      <c r="D218" s="147" t="s">
        <v>284</v>
      </c>
      <c r="E218" s="147"/>
      <c r="F218" s="147"/>
      <c r="G218" s="148"/>
    </row>
    <row r="219" spans="1:11" x14ac:dyDescent="0.25">
      <c r="A219" s="61"/>
      <c r="B219" s="137" t="s">
        <v>245</v>
      </c>
      <c r="C219" s="138" t="s">
        <v>284</v>
      </c>
      <c r="D219" s="138" t="s">
        <v>284</v>
      </c>
      <c r="E219" s="138"/>
      <c r="F219" s="138"/>
      <c r="G219" s="139"/>
    </row>
    <row r="220" spans="1:11" x14ac:dyDescent="0.25">
      <c r="A220" s="61"/>
      <c r="B220" s="9"/>
      <c r="C220" s="10" t="s">
        <v>243</v>
      </c>
      <c r="D220" s="10" t="s">
        <v>281</v>
      </c>
      <c r="E220" s="10">
        <v>1</v>
      </c>
      <c r="F220" s="10">
        <v>26.25</v>
      </c>
      <c r="G220" s="12"/>
    </row>
    <row r="221" spans="1:11" x14ac:dyDescent="0.25">
      <c r="A221" s="61"/>
      <c r="B221" s="15"/>
      <c r="C221" s="16" t="s">
        <v>244</v>
      </c>
      <c r="D221" s="16" t="s">
        <v>281</v>
      </c>
      <c r="E221" s="16">
        <v>1</v>
      </c>
      <c r="F221" s="16">
        <v>26.25</v>
      </c>
      <c r="G221" s="18"/>
    </row>
    <row r="222" spans="1:11" x14ac:dyDescent="0.25">
      <c r="A222" s="61"/>
      <c r="B222" s="9"/>
      <c r="C222" s="10" t="s">
        <v>127</v>
      </c>
      <c r="D222" s="10" t="s">
        <v>281</v>
      </c>
      <c r="E222" s="10">
        <v>1</v>
      </c>
      <c r="F222" s="10">
        <v>26.25</v>
      </c>
      <c r="G222" s="12"/>
    </row>
    <row r="223" spans="1:11" x14ac:dyDescent="0.25">
      <c r="A223" s="61"/>
      <c r="B223" s="15"/>
      <c r="C223" s="16" t="s">
        <v>77</v>
      </c>
      <c r="D223" s="16" t="s">
        <v>281</v>
      </c>
      <c r="E223" s="16">
        <v>3</v>
      </c>
      <c r="F223" s="16">
        <v>78.75</v>
      </c>
      <c r="G223" s="18"/>
    </row>
    <row r="224" spans="1:11" ht="15.75" thickBot="1" x14ac:dyDescent="0.3">
      <c r="A224" s="62"/>
      <c r="B224" s="24"/>
      <c r="C224" s="25" t="s">
        <v>284</v>
      </c>
      <c r="D224" s="25" t="s">
        <v>284</v>
      </c>
      <c r="E224" s="25"/>
      <c r="F224" s="25"/>
      <c r="G224" s="27">
        <f>SUM(F219:F223)</f>
        <v>157.5</v>
      </c>
    </row>
    <row r="225" spans="1:11" ht="67.5" thickBot="1" x14ac:dyDescent="0.3">
      <c r="A225" s="110" t="s">
        <v>0</v>
      </c>
      <c r="B225" s="111" t="s">
        <v>7</v>
      </c>
      <c r="C225" s="111" t="s">
        <v>40</v>
      </c>
      <c r="D225" s="111" t="s">
        <v>285</v>
      </c>
      <c r="E225" s="111" t="s">
        <v>286</v>
      </c>
      <c r="F225" s="111" t="s">
        <v>117</v>
      </c>
      <c r="G225" s="112" t="s">
        <v>31</v>
      </c>
      <c r="H225" s="111"/>
      <c r="I225" s="111"/>
      <c r="J225" s="111"/>
      <c r="K225" s="111"/>
    </row>
    <row r="226" spans="1:11" ht="15.75" thickBot="1" x14ac:dyDescent="0.3">
      <c r="A226" s="146" t="s">
        <v>67</v>
      </c>
      <c r="B226" s="147"/>
      <c r="C226" s="147" t="s">
        <v>284</v>
      </c>
      <c r="D226" s="147" t="s">
        <v>284</v>
      </c>
      <c r="E226" s="147"/>
      <c r="F226" s="147"/>
      <c r="G226" s="148"/>
    </row>
    <row r="227" spans="1:11" x14ac:dyDescent="0.25">
      <c r="A227" s="61"/>
      <c r="B227" s="137" t="s">
        <v>246</v>
      </c>
      <c r="C227" s="138" t="s">
        <v>284</v>
      </c>
      <c r="D227" s="138" t="s">
        <v>284</v>
      </c>
      <c r="E227" s="138"/>
      <c r="F227" s="138"/>
      <c r="G227" s="139"/>
    </row>
    <row r="228" spans="1:11" x14ac:dyDescent="0.25">
      <c r="A228" s="61"/>
      <c r="B228" s="9"/>
      <c r="C228" s="10" t="s">
        <v>243</v>
      </c>
      <c r="D228" s="10" t="s">
        <v>281</v>
      </c>
      <c r="E228" s="10">
        <v>1</v>
      </c>
      <c r="F228" s="10">
        <v>26.25</v>
      </c>
      <c r="G228" s="12"/>
    </row>
    <row r="229" spans="1:11" x14ac:dyDescent="0.25">
      <c r="A229" s="61"/>
      <c r="B229" s="15"/>
      <c r="C229" s="16" t="s">
        <v>244</v>
      </c>
      <c r="D229" s="16" t="s">
        <v>281</v>
      </c>
      <c r="E229" s="16">
        <v>1</v>
      </c>
      <c r="F229" s="16">
        <v>26.25</v>
      </c>
      <c r="G229" s="18"/>
    </row>
    <row r="230" spans="1:11" x14ac:dyDescent="0.25">
      <c r="A230" s="61"/>
      <c r="B230" s="9"/>
      <c r="C230" s="10" t="s">
        <v>127</v>
      </c>
      <c r="D230" s="10" t="s">
        <v>281</v>
      </c>
      <c r="E230" s="10">
        <v>1</v>
      </c>
      <c r="F230" s="10">
        <v>26.25</v>
      </c>
      <c r="G230" s="12"/>
    </row>
    <row r="231" spans="1:11" x14ac:dyDescent="0.25">
      <c r="A231" s="61"/>
      <c r="B231" s="15"/>
      <c r="C231" s="16" t="s">
        <v>77</v>
      </c>
      <c r="D231" s="16" t="s">
        <v>281</v>
      </c>
      <c r="E231" s="16">
        <v>3</v>
      </c>
      <c r="F231" s="16">
        <v>78.75</v>
      </c>
      <c r="G231" s="18"/>
    </row>
    <row r="232" spans="1:11" ht="15.75" thickBot="1" x14ac:dyDescent="0.3">
      <c r="A232" s="62"/>
      <c r="B232" s="24"/>
      <c r="C232" s="25" t="s">
        <v>284</v>
      </c>
      <c r="D232" s="25" t="s">
        <v>284</v>
      </c>
      <c r="E232" s="25"/>
      <c r="F232" s="25"/>
      <c r="G232" s="27">
        <f>SUM(F227:F231)</f>
        <v>157.5</v>
      </c>
    </row>
    <row r="233" spans="1:11" ht="67.5" thickBot="1" x14ac:dyDescent="0.3">
      <c r="A233" s="110" t="s">
        <v>0</v>
      </c>
      <c r="B233" s="111" t="s">
        <v>7</v>
      </c>
      <c r="C233" s="111" t="s">
        <v>40</v>
      </c>
      <c r="D233" s="111" t="s">
        <v>285</v>
      </c>
      <c r="E233" s="111" t="s">
        <v>286</v>
      </c>
      <c r="F233" s="111" t="s">
        <v>117</v>
      </c>
      <c r="G233" s="112" t="s">
        <v>31</v>
      </c>
      <c r="H233" s="111"/>
      <c r="I233" s="111"/>
      <c r="J233" s="111"/>
      <c r="K233" s="111"/>
    </row>
    <row r="234" spans="1:11" ht="15.75" thickBot="1" x14ac:dyDescent="0.3">
      <c r="A234" s="146" t="s">
        <v>11</v>
      </c>
      <c r="B234" s="147"/>
      <c r="C234" s="147" t="s">
        <v>284</v>
      </c>
      <c r="D234" s="147" t="s">
        <v>284</v>
      </c>
      <c r="E234" s="147"/>
      <c r="F234" s="147"/>
      <c r="G234" s="148"/>
    </row>
    <row r="235" spans="1:11" x14ac:dyDescent="0.25">
      <c r="A235" s="61"/>
      <c r="B235" s="137" t="s">
        <v>247</v>
      </c>
      <c r="C235" s="138" t="s">
        <v>284</v>
      </c>
      <c r="D235" s="138" t="s">
        <v>284</v>
      </c>
      <c r="E235" s="138"/>
      <c r="F235" s="138"/>
      <c r="G235" s="139"/>
    </row>
    <row r="236" spans="1:11" x14ac:dyDescent="0.25">
      <c r="A236" s="61"/>
      <c r="B236" s="9"/>
      <c r="C236" s="10" t="s">
        <v>248</v>
      </c>
      <c r="D236" s="10" t="s">
        <v>282</v>
      </c>
      <c r="E236" s="10">
        <v>3</v>
      </c>
      <c r="F236" s="10">
        <v>75</v>
      </c>
      <c r="G236" s="12"/>
    </row>
    <row r="237" spans="1:11" x14ac:dyDescent="0.25">
      <c r="A237" s="61"/>
      <c r="B237" s="15"/>
      <c r="C237" s="16" t="s">
        <v>249</v>
      </c>
      <c r="D237" s="16" t="s">
        <v>283</v>
      </c>
      <c r="E237" s="16">
        <v>3</v>
      </c>
      <c r="F237" s="16">
        <v>71.25</v>
      </c>
      <c r="G237" s="18"/>
    </row>
    <row r="238" spans="1:11" x14ac:dyDescent="0.25">
      <c r="A238" s="61"/>
      <c r="B238" s="9"/>
      <c r="C238" s="10" t="s">
        <v>251</v>
      </c>
      <c r="D238" s="10" t="s">
        <v>282</v>
      </c>
      <c r="E238" s="10">
        <v>3</v>
      </c>
      <c r="F238" s="10">
        <v>75</v>
      </c>
      <c r="G238" s="12"/>
    </row>
    <row r="239" spans="1:11" x14ac:dyDescent="0.25">
      <c r="A239" s="61"/>
      <c r="B239" s="15"/>
      <c r="C239" s="16" t="s">
        <v>252</v>
      </c>
      <c r="D239" s="16" t="s">
        <v>281</v>
      </c>
      <c r="E239" s="16">
        <v>3</v>
      </c>
      <c r="F239" s="16">
        <v>78.75</v>
      </c>
      <c r="G239" s="18"/>
    </row>
    <row r="240" spans="1:11" x14ac:dyDescent="0.25">
      <c r="A240" s="61"/>
      <c r="B240" s="9"/>
      <c r="C240" s="10" t="s">
        <v>250</v>
      </c>
      <c r="D240" s="10" t="s">
        <v>281</v>
      </c>
      <c r="E240" s="10">
        <v>5</v>
      </c>
      <c r="F240" s="10">
        <v>131.25</v>
      </c>
      <c r="G240" s="12"/>
    </row>
    <row r="241" spans="1:11" ht="15.75" thickBot="1" x14ac:dyDescent="0.3">
      <c r="A241" s="62"/>
      <c r="B241" s="24"/>
      <c r="C241" s="25" t="s">
        <v>284</v>
      </c>
      <c r="D241" s="25" t="s">
        <v>284</v>
      </c>
      <c r="E241" s="25"/>
      <c r="F241" s="25"/>
      <c r="G241" s="27">
        <f>SUM(F235:F240)</f>
        <v>431.25</v>
      </c>
    </row>
    <row r="242" spans="1:11" ht="67.5" thickBot="1" x14ac:dyDescent="0.3">
      <c r="A242" s="110" t="s">
        <v>0</v>
      </c>
      <c r="B242" s="111" t="s">
        <v>7</v>
      </c>
      <c r="C242" s="111" t="s">
        <v>40</v>
      </c>
      <c r="D242" s="111" t="s">
        <v>285</v>
      </c>
      <c r="E242" s="111" t="s">
        <v>286</v>
      </c>
      <c r="F242" s="111" t="s">
        <v>117</v>
      </c>
      <c r="G242" s="112" t="s">
        <v>31</v>
      </c>
      <c r="H242" s="111"/>
      <c r="I242" s="111"/>
      <c r="J242" s="111"/>
      <c r="K242" s="111"/>
    </row>
    <row r="243" spans="1:11" ht="15.75" thickBot="1" x14ac:dyDescent="0.3">
      <c r="A243" s="146" t="s">
        <v>6</v>
      </c>
      <c r="B243" s="147"/>
      <c r="C243" s="147" t="s">
        <v>284</v>
      </c>
      <c r="D243" s="147" t="s">
        <v>284</v>
      </c>
      <c r="E243" s="147"/>
      <c r="F243" s="147"/>
      <c r="G243" s="148"/>
    </row>
    <row r="244" spans="1:11" x14ac:dyDescent="0.25">
      <c r="A244" s="92"/>
      <c r="B244" s="137" t="s">
        <v>14</v>
      </c>
      <c r="C244" s="138" t="s">
        <v>284</v>
      </c>
      <c r="D244" s="138" t="s">
        <v>284</v>
      </c>
      <c r="E244" s="138"/>
      <c r="F244" s="138"/>
      <c r="G244" s="139"/>
    </row>
    <row r="245" spans="1:11" x14ac:dyDescent="0.25">
      <c r="A245" s="92"/>
      <c r="B245" s="9"/>
      <c r="C245" s="10" t="s">
        <v>34</v>
      </c>
      <c r="D245" s="10" t="s">
        <v>282</v>
      </c>
      <c r="E245" s="10">
        <v>1</v>
      </c>
      <c r="F245" s="10">
        <v>25</v>
      </c>
      <c r="G245" s="12"/>
    </row>
    <row r="246" spans="1:11" x14ac:dyDescent="0.25">
      <c r="A246" s="92"/>
      <c r="B246" s="15"/>
      <c r="C246" s="16" t="s">
        <v>35</v>
      </c>
      <c r="D246" s="16" t="s">
        <v>282</v>
      </c>
      <c r="E246" s="16">
        <v>1</v>
      </c>
      <c r="F246" s="16">
        <v>25</v>
      </c>
      <c r="G246" s="18"/>
    </row>
    <row r="247" spans="1:11" ht="15.75" thickBot="1" x14ac:dyDescent="0.3">
      <c r="A247" s="92"/>
      <c r="B247" s="32"/>
      <c r="C247" s="33" t="s">
        <v>284</v>
      </c>
      <c r="D247" s="33" t="s">
        <v>284</v>
      </c>
      <c r="E247" s="33"/>
      <c r="F247" s="33"/>
      <c r="G247" s="35">
        <f>SUM(F245:F246)</f>
        <v>50</v>
      </c>
    </row>
    <row r="248" spans="1:11" x14ac:dyDescent="0.25">
      <c r="A248" s="92"/>
      <c r="B248" s="137" t="s">
        <v>12</v>
      </c>
      <c r="C248" s="138" t="s">
        <v>284</v>
      </c>
      <c r="D248" s="138" t="s">
        <v>284</v>
      </c>
      <c r="E248" s="138"/>
      <c r="F248" s="138"/>
      <c r="G248" s="139"/>
    </row>
    <row r="249" spans="1:11" x14ac:dyDescent="0.25">
      <c r="A249" s="92"/>
      <c r="B249" s="9"/>
      <c r="C249" s="10" t="s">
        <v>34</v>
      </c>
      <c r="D249" s="10" t="s">
        <v>281</v>
      </c>
      <c r="E249" s="10">
        <v>1</v>
      </c>
      <c r="F249" s="10">
        <v>26.25</v>
      </c>
      <c r="G249" s="12"/>
    </row>
    <row r="250" spans="1:11" x14ac:dyDescent="0.25">
      <c r="A250" s="92"/>
      <c r="B250" s="15"/>
      <c r="C250" s="16" t="s">
        <v>82</v>
      </c>
      <c r="D250" s="16" t="s">
        <v>281</v>
      </c>
      <c r="E250" s="16">
        <v>1</v>
      </c>
      <c r="F250" s="16">
        <v>26.25</v>
      </c>
      <c r="G250" s="18"/>
    </row>
    <row r="251" spans="1:11" x14ac:dyDescent="0.25">
      <c r="A251" s="92"/>
      <c r="B251" s="9"/>
      <c r="C251" s="10" t="s">
        <v>36</v>
      </c>
      <c r="D251" s="10" t="s">
        <v>281</v>
      </c>
      <c r="E251" s="10">
        <v>1</v>
      </c>
      <c r="F251" s="10">
        <v>26.25</v>
      </c>
      <c r="G251" s="12"/>
    </row>
    <row r="252" spans="1:11" x14ac:dyDescent="0.25">
      <c r="A252" s="92"/>
      <c r="B252" s="15"/>
      <c r="C252" s="16" t="s">
        <v>35</v>
      </c>
      <c r="D252" s="16" t="s">
        <v>281</v>
      </c>
      <c r="E252" s="16">
        <v>1</v>
      </c>
      <c r="F252" s="16">
        <v>26.25</v>
      </c>
      <c r="G252" s="18"/>
    </row>
    <row r="253" spans="1:11" x14ac:dyDescent="0.25">
      <c r="A253" s="92"/>
      <c r="B253" s="9"/>
      <c r="C253" s="10" t="s">
        <v>37</v>
      </c>
      <c r="D253" s="10" t="s">
        <v>281</v>
      </c>
      <c r="E253" s="10">
        <v>2</v>
      </c>
      <c r="F253" s="10">
        <v>52.5</v>
      </c>
      <c r="G253" s="12"/>
    </row>
    <row r="254" spans="1:11" ht="15.75" thickBot="1" x14ac:dyDescent="0.3">
      <c r="A254" s="105"/>
      <c r="B254" s="24"/>
      <c r="C254" s="25" t="s">
        <v>284</v>
      </c>
      <c r="D254" s="25" t="s">
        <v>284</v>
      </c>
      <c r="E254" s="25"/>
      <c r="F254" s="25"/>
      <c r="G254" s="27">
        <f>SUM(F249:F253)</f>
        <v>157.5</v>
      </c>
    </row>
    <row r="255" spans="1:11" ht="67.5" thickBot="1" x14ac:dyDescent="0.3">
      <c r="A255" s="110" t="s">
        <v>0</v>
      </c>
      <c r="B255" s="111" t="s">
        <v>7</v>
      </c>
      <c r="C255" s="111" t="s">
        <v>40</v>
      </c>
      <c r="D255" s="111" t="s">
        <v>285</v>
      </c>
      <c r="E255" s="111" t="s">
        <v>286</v>
      </c>
      <c r="F255" s="111" t="s">
        <v>117</v>
      </c>
      <c r="G255" s="112" t="s">
        <v>31</v>
      </c>
      <c r="H255" s="111"/>
      <c r="I255" s="111"/>
      <c r="J255" s="111"/>
      <c r="K255" s="111"/>
    </row>
    <row r="256" spans="1:11" ht="15.75" thickBot="1" x14ac:dyDescent="0.3">
      <c r="A256" s="146" t="s">
        <v>5</v>
      </c>
      <c r="B256" s="147"/>
      <c r="C256" s="147" t="s">
        <v>284</v>
      </c>
      <c r="D256" s="147" t="s">
        <v>284</v>
      </c>
      <c r="E256" s="147"/>
      <c r="F256" s="147"/>
      <c r="G256" s="148"/>
    </row>
    <row r="257" spans="1:7" x14ac:dyDescent="0.25">
      <c r="A257" s="92"/>
      <c r="B257" s="137" t="s">
        <v>271</v>
      </c>
      <c r="C257" s="138" t="s">
        <v>284</v>
      </c>
      <c r="D257" s="138" t="s">
        <v>284</v>
      </c>
      <c r="E257" s="138"/>
      <c r="F257" s="138"/>
      <c r="G257" s="139"/>
    </row>
    <row r="258" spans="1:7" x14ac:dyDescent="0.25">
      <c r="A258" s="92"/>
      <c r="B258" s="36"/>
      <c r="C258" s="37" t="s">
        <v>270</v>
      </c>
      <c r="D258" s="37" t="s">
        <v>281</v>
      </c>
      <c r="E258" s="37">
        <v>1</v>
      </c>
      <c r="F258" s="10">
        <v>26.25</v>
      </c>
      <c r="G258" s="38"/>
    </row>
    <row r="259" spans="1:7" x14ac:dyDescent="0.25">
      <c r="A259" s="92"/>
      <c r="B259" s="39"/>
      <c r="C259" s="40" t="s">
        <v>77</v>
      </c>
      <c r="D259" s="40" t="s">
        <v>281</v>
      </c>
      <c r="E259" s="40">
        <v>3</v>
      </c>
      <c r="F259" s="16">
        <v>78.75</v>
      </c>
      <c r="G259" s="41"/>
    </row>
    <row r="260" spans="1:7" x14ac:dyDescent="0.25">
      <c r="A260" s="92"/>
      <c r="B260" s="36"/>
      <c r="C260" s="37" t="s">
        <v>272</v>
      </c>
      <c r="D260" s="37" t="s">
        <v>281</v>
      </c>
      <c r="E260" s="37">
        <v>2</v>
      </c>
      <c r="F260" s="10">
        <v>52.5</v>
      </c>
      <c r="G260" s="38"/>
    </row>
    <row r="261" spans="1:7" x14ac:dyDescent="0.25">
      <c r="A261" s="92"/>
      <c r="B261" s="39"/>
      <c r="C261" s="40" t="s">
        <v>274</v>
      </c>
      <c r="D261" s="40" t="s">
        <v>281</v>
      </c>
      <c r="E261" s="40">
        <v>2</v>
      </c>
      <c r="F261" s="16">
        <v>52.5</v>
      </c>
      <c r="G261" s="41"/>
    </row>
    <row r="262" spans="1:7" x14ac:dyDescent="0.25">
      <c r="A262" s="92"/>
      <c r="B262" s="36"/>
      <c r="C262" s="37" t="s">
        <v>273</v>
      </c>
      <c r="D262" s="37" t="s">
        <v>281</v>
      </c>
      <c r="E262" s="37">
        <v>2</v>
      </c>
      <c r="F262" s="10">
        <v>52.5</v>
      </c>
      <c r="G262" s="38"/>
    </row>
    <row r="263" spans="1:7" ht="15.75" thickBot="1" x14ac:dyDescent="0.3">
      <c r="A263" s="92"/>
      <c r="B263" s="42"/>
      <c r="C263" s="43" t="s">
        <v>284</v>
      </c>
      <c r="D263" s="43" t="s">
        <v>284</v>
      </c>
      <c r="E263" s="43"/>
      <c r="F263" s="43"/>
      <c r="G263" s="27">
        <f>SUM(F258:F262)</f>
        <v>262.5</v>
      </c>
    </row>
    <row r="264" spans="1:7" x14ac:dyDescent="0.25">
      <c r="A264" s="92"/>
      <c r="B264" s="137" t="s">
        <v>9</v>
      </c>
      <c r="C264" s="138" t="s">
        <v>284</v>
      </c>
      <c r="D264" s="138" t="s">
        <v>284</v>
      </c>
      <c r="E264" s="138"/>
      <c r="F264" s="138"/>
      <c r="G264" s="139"/>
    </row>
    <row r="265" spans="1:7" x14ac:dyDescent="0.25">
      <c r="A265" s="92"/>
      <c r="B265" s="36"/>
      <c r="C265" s="37" t="s">
        <v>96</v>
      </c>
      <c r="D265" s="37" t="s">
        <v>281</v>
      </c>
      <c r="E265" s="37">
        <v>2</v>
      </c>
      <c r="F265" s="10">
        <v>52.5</v>
      </c>
      <c r="G265" s="38"/>
    </row>
    <row r="266" spans="1:7" x14ac:dyDescent="0.25">
      <c r="A266" s="92"/>
      <c r="B266" s="39"/>
      <c r="C266" s="40" t="s">
        <v>97</v>
      </c>
      <c r="D266" s="40" t="s">
        <v>281</v>
      </c>
      <c r="E266" s="40">
        <v>2</v>
      </c>
      <c r="F266" s="16">
        <v>52.5</v>
      </c>
      <c r="G266" s="41"/>
    </row>
    <row r="267" spans="1:7" x14ac:dyDescent="0.25">
      <c r="A267" s="92"/>
      <c r="B267" s="36"/>
      <c r="C267" s="37" t="s">
        <v>86</v>
      </c>
      <c r="D267" s="37" t="s">
        <v>281</v>
      </c>
      <c r="E267" s="37">
        <v>2</v>
      </c>
      <c r="F267" s="10">
        <v>52.5</v>
      </c>
      <c r="G267" s="38"/>
    </row>
    <row r="268" spans="1:7" x14ac:dyDescent="0.25">
      <c r="A268" s="92"/>
      <c r="B268" s="39"/>
      <c r="C268" s="40" t="s">
        <v>87</v>
      </c>
      <c r="D268" s="40" t="s">
        <v>281</v>
      </c>
      <c r="E268" s="40">
        <v>2</v>
      </c>
      <c r="F268" s="16">
        <v>52.5</v>
      </c>
      <c r="G268" s="41"/>
    </row>
    <row r="269" spans="1:7" x14ac:dyDescent="0.25">
      <c r="A269" s="92"/>
      <c r="B269" s="36"/>
      <c r="C269" s="37" t="s">
        <v>88</v>
      </c>
      <c r="D269" s="37" t="s">
        <v>281</v>
      </c>
      <c r="E269" s="37">
        <v>2</v>
      </c>
      <c r="F269" s="10">
        <v>52.5</v>
      </c>
      <c r="G269" s="38"/>
    </row>
    <row r="270" spans="1:7" ht="15.75" thickBot="1" x14ac:dyDescent="0.3">
      <c r="A270" s="92"/>
      <c r="B270" s="42"/>
      <c r="C270" s="43" t="s">
        <v>284</v>
      </c>
      <c r="D270" s="43" t="s">
        <v>284</v>
      </c>
      <c r="E270" s="43"/>
      <c r="F270" s="43"/>
      <c r="G270" s="27">
        <f>SUM(F265:F269)</f>
        <v>262.5</v>
      </c>
    </row>
    <row r="271" spans="1:7" x14ac:dyDescent="0.25">
      <c r="A271" s="92"/>
      <c r="B271" s="137" t="s">
        <v>8</v>
      </c>
      <c r="C271" s="138" t="s">
        <v>284</v>
      </c>
      <c r="D271" s="138" t="s">
        <v>284</v>
      </c>
      <c r="E271" s="138"/>
      <c r="F271" s="138"/>
      <c r="G271" s="139"/>
    </row>
    <row r="272" spans="1:7" x14ac:dyDescent="0.25">
      <c r="A272" s="92"/>
      <c r="B272" s="36"/>
      <c r="C272" s="37" t="s">
        <v>106</v>
      </c>
      <c r="D272" s="37" t="s">
        <v>281</v>
      </c>
      <c r="E272" s="37">
        <v>2</v>
      </c>
      <c r="F272" s="10">
        <v>52.5</v>
      </c>
      <c r="G272" s="38"/>
    </row>
    <row r="273" spans="1:7" x14ac:dyDescent="0.25">
      <c r="A273" s="92"/>
      <c r="B273" s="39"/>
      <c r="C273" s="40" t="s">
        <v>107</v>
      </c>
      <c r="D273" s="40" t="s">
        <v>281</v>
      </c>
      <c r="E273" s="40">
        <v>2</v>
      </c>
      <c r="F273" s="16">
        <v>52.5</v>
      </c>
      <c r="G273" s="41"/>
    </row>
    <row r="274" spans="1:7" x14ac:dyDescent="0.25">
      <c r="A274" s="92"/>
      <c r="B274" s="36"/>
      <c r="C274" s="37" t="s">
        <v>108</v>
      </c>
      <c r="D274" s="37" t="s">
        <v>281</v>
      </c>
      <c r="E274" s="37">
        <v>2</v>
      </c>
      <c r="F274" s="10">
        <v>52.5</v>
      </c>
      <c r="G274" s="38"/>
    </row>
    <row r="275" spans="1:7" ht="15.75" thickBot="1" x14ac:dyDescent="0.3">
      <c r="A275" s="92"/>
      <c r="B275" s="42"/>
      <c r="C275" s="43" t="s">
        <v>284</v>
      </c>
      <c r="D275" s="43" t="s">
        <v>284</v>
      </c>
      <c r="E275" s="43"/>
      <c r="F275" s="43"/>
      <c r="G275" s="27">
        <f>SUM(F272:F274)</f>
        <v>157.5</v>
      </c>
    </row>
    <row r="276" spans="1:7" x14ac:dyDescent="0.25">
      <c r="A276" s="92"/>
      <c r="B276" s="137" t="s">
        <v>62</v>
      </c>
      <c r="C276" s="138" t="s">
        <v>284</v>
      </c>
      <c r="D276" s="138" t="s">
        <v>284</v>
      </c>
      <c r="E276" s="138"/>
      <c r="F276" s="138"/>
      <c r="G276" s="139"/>
    </row>
    <row r="277" spans="1:7" x14ac:dyDescent="0.25">
      <c r="A277" s="92"/>
      <c r="B277" s="36"/>
      <c r="C277" s="37" t="s">
        <v>110</v>
      </c>
      <c r="D277" s="37" t="s">
        <v>281</v>
      </c>
      <c r="E277" s="37">
        <v>2</v>
      </c>
      <c r="F277" s="10">
        <v>52.5</v>
      </c>
      <c r="G277" s="38"/>
    </row>
    <row r="278" spans="1:7" x14ac:dyDescent="0.25">
      <c r="A278" s="92"/>
      <c r="B278" s="39"/>
      <c r="C278" s="40" t="s">
        <v>111</v>
      </c>
      <c r="D278" s="40" t="s">
        <v>281</v>
      </c>
      <c r="E278" s="40">
        <v>2</v>
      </c>
      <c r="F278" s="16">
        <v>52.5</v>
      </c>
      <c r="G278" s="41"/>
    </row>
    <row r="279" spans="1:7" ht="15.75" thickBot="1" x14ac:dyDescent="0.3">
      <c r="A279" s="92"/>
      <c r="B279" s="42"/>
      <c r="C279" s="43" t="s">
        <v>284</v>
      </c>
      <c r="D279" s="43" t="s">
        <v>284</v>
      </c>
      <c r="E279" s="43"/>
      <c r="F279" s="43"/>
      <c r="G279" s="27">
        <f>SUM(F277:F278)</f>
        <v>105</v>
      </c>
    </row>
    <row r="280" spans="1:7" x14ac:dyDescent="0.25">
      <c r="A280" s="94"/>
      <c r="B280" s="137" t="s">
        <v>142</v>
      </c>
      <c r="C280" s="138" t="s">
        <v>284</v>
      </c>
      <c r="D280" s="138" t="s">
        <v>284</v>
      </c>
      <c r="E280" s="138"/>
      <c r="F280" s="138"/>
      <c r="G280" s="139"/>
    </row>
    <row r="281" spans="1:7" x14ac:dyDescent="0.25">
      <c r="A281" s="94"/>
      <c r="B281" s="36"/>
      <c r="C281" s="37" t="s">
        <v>263</v>
      </c>
      <c r="D281" s="37" t="s">
        <v>281</v>
      </c>
      <c r="E281" s="37">
        <v>2</v>
      </c>
      <c r="F281" s="10">
        <v>52.5</v>
      </c>
      <c r="G281" s="38"/>
    </row>
    <row r="282" spans="1:7" x14ac:dyDescent="0.25">
      <c r="A282" s="94"/>
      <c r="B282" s="39"/>
      <c r="C282" s="40" t="s">
        <v>264</v>
      </c>
      <c r="D282" s="40" t="s">
        <v>281</v>
      </c>
      <c r="E282" s="40">
        <v>2</v>
      </c>
      <c r="F282" s="16">
        <v>52.5</v>
      </c>
      <c r="G282" s="41"/>
    </row>
    <row r="283" spans="1:7" x14ac:dyDescent="0.25">
      <c r="A283" s="94"/>
      <c r="B283" s="36"/>
      <c r="C283" s="37" t="s">
        <v>143</v>
      </c>
      <c r="D283" s="37" t="s">
        <v>281</v>
      </c>
      <c r="E283" s="37">
        <v>2</v>
      </c>
      <c r="F283" s="10">
        <v>52.5</v>
      </c>
      <c r="G283" s="38"/>
    </row>
    <row r="284" spans="1:7" x14ac:dyDescent="0.25">
      <c r="A284" s="94"/>
      <c r="B284" s="39"/>
      <c r="C284" s="40" t="s">
        <v>144</v>
      </c>
      <c r="D284" s="40" t="s">
        <v>281</v>
      </c>
      <c r="E284" s="40">
        <v>2</v>
      </c>
      <c r="F284" s="16">
        <v>52.5</v>
      </c>
      <c r="G284" s="41"/>
    </row>
    <row r="285" spans="1:7" x14ac:dyDescent="0.25">
      <c r="A285" s="94"/>
      <c r="B285" s="36"/>
      <c r="C285" s="37" t="s">
        <v>147</v>
      </c>
      <c r="D285" s="37" t="s">
        <v>281</v>
      </c>
      <c r="E285" s="37">
        <v>2</v>
      </c>
      <c r="F285" s="10">
        <v>52.5</v>
      </c>
      <c r="G285" s="38"/>
    </row>
    <row r="286" spans="1:7" x14ac:dyDescent="0.25">
      <c r="A286" s="94"/>
      <c r="B286" s="39"/>
      <c r="C286" s="40" t="s">
        <v>148</v>
      </c>
      <c r="D286" s="40" t="s">
        <v>281</v>
      </c>
      <c r="E286" s="40">
        <v>2</v>
      </c>
      <c r="F286" s="16">
        <v>52.5</v>
      </c>
      <c r="G286" s="41"/>
    </row>
    <row r="287" spans="1:7" x14ac:dyDescent="0.25">
      <c r="A287" s="94"/>
      <c r="B287" s="36"/>
      <c r="C287" s="37" t="s">
        <v>149</v>
      </c>
      <c r="D287" s="37" t="s">
        <v>281</v>
      </c>
      <c r="E287" s="37">
        <v>2</v>
      </c>
      <c r="F287" s="10">
        <v>52.5</v>
      </c>
      <c r="G287" s="38"/>
    </row>
    <row r="288" spans="1:7" x14ac:dyDescent="0.25">
      <c r="A288" s="94"/>
      <c r="B288" s="39"/>
      <c r="C288" s="40" t="s">
        <v>150</v>
      </c>
      <c r="D288" s="40" t="s">
        <v>281</v>
      </c>
      <c r="E288" s="40">
        <v>2</v>
      </c>
      <c r="F288" s="16">
        <v>52.5</v>
      </c>
      <c r="G288" s="41"/>
    </row>
    <row r="289" spans="1:7" x14ac:dyDescent="0.25">
      <c r="A289" s="94"/>
      <c r="B289" s="36"/>
      <c r="C289" s="37" t="s">
        <v>151</v>
      </c>
      <c r="D289" s="37" t="s">
        <v>281</v>
      </c>
      <c r="E289" s="37">
        <v>2</v>
      </c>
      <c r="F289" s="10">
        <v>52.5</v>
      </c>
      <c r="G289" s="38"/>
    </row>
    <row r="290" spans="1:7" ht="15.75" thickBot="1" x14ac:dyDescent="0.3">
      <c r="A290" s="94"/>
      <c r="B290" s="42"/>
      <c r="C290" s="43" t="s">
        <v>284</v>
      </c>
      <c r="D290" s="43" t="s">
        <v>284</v>
      </c>
      <c r="E290" s="43"/>
      <c r="F290" s="43"/>
      <c r="G290" s="27">
        <f>SUM(F281:F289)</f>
        <v>472.5</v>
      </c>
    </row>
    <row r="291" spans="1:7" x14ac:dyDescent="0.25">
      <c r="A291" s="94"/>
      <c r="B291" s="137" t="s">
        <v>155</v>
      </c>
      <c r="C291" s="138" t="s">
        <v>284</v>
      </c>
      <c r="D291" s="138" t="s">
        <v>284</v>
      </c>
      <c r="E291" s="138"/>
      <c r="F291" s="138"/>
      <c r="G291" s="139"/>
    </row>
    <row r="292" spans="1:7" x14ac:dyDescent="0.25">
      <c r="A292" s="94"/>
      <c r="B292" s="36"/>
      <c r="C292" s="37" t="s">
        <v>160</v>
      </c>
      <c r="D292" s="37" t="s">
        <v>281</v>
      </c>
      <c r="E292" s="37">
        <v>2</v>
      </c>
      <c r="F292" s="10">
        <v>52.5</v>
      </c>
      <c r="G292" s="38"/>
    </row>
    <row r="293" spans="1:7" x14ac:dyDescent="0.25">
      <c r="A293" s="94"/>
      <c r="B293" s="39"/>
      <c r="C293" s="40" t="s">
        <v>161</v>
      </c>
      <c r="D293" s="40" t="s">
        <v>281</v>
      </c>
      <c r="E293" s="40">
        <v>2</v>
      </c>
      <c r="F293" s="16">
        <v>52.5</v>
      </c>
      <c r="G293" s="41"/>
    </row>
    <row r="294" spans="1:7" x14ac:dyDescent="0.25">
      <c r="A294" s="94"/>
      <c r="B294" s="36"/>
      <c r="C294" s="37" t="s">
        <v>158</v>
      </c>
      <c r="D294" s="37" t="s">
        <v>281</v>
      </c>
      <c r="E294" s="37">
        <v>2</v>
      </c>
      <c r="F294" s="10">
        <v>52.5</v>
      </c>
      <c r="G294" s="38"/>
    </row>
    <row r="295" spans="1:7" x14ac:dyDescent="0.25">
      <c r="A295" s="94"/>
      <c r="B295" s="39"/>
      <c r="C295" s="40" t="s">
        <v>159</v>
      </c>
      <c r="D295" s="40" t="s">
        <v>281</v>
      </c>
      <c r="E295" s="40">
        <v>4</v>
      </c>
      <c r="F295" s="16">
        <v>105</v>
      </c>
      <c r="G295" s="41"/>
    </row>
    <row r="296" spans="1:7" ht="15.75" thickBot="1" x14ac:dyDescent="0.3">
      <c r="A296" s="94"/>
      <c r="B296" s="42"/>
      <c r="C296" s="43" t="s">
        <v>284</v>
      </c>
      <c r="D296" s="43" t="s">
        <v>284</v>
      </c>
      <c r="E296" s="43"/>
      <c r="F296" s="43"/>
      <c r="G296" s="27">
        <f>SUM(F292:F295)</f>
        <v>262.5</v>
      </c>
    </row>
    <row r="297" spans="1:7" x14ac:dyDescent="0.25">
      <c r="A297" s="94"/>
      <c r="B297" s="137" t="s">
        <v>2</v>
      </c>
      <c r="C297" s="138" t="s">
        <v>284</v>
      </c>
      <c r="D297" s="138" t="s">
        <v>284</v>
      </c>
      <c r="E297" s="138"/>
      <c r="F297" s="138"/>
      <c r="G297" s="139"/>
    </row>
    <row r="298" spans="1:7" x14ac:dyDescent="0.25">
      <c r="A298" s="94"/>
      <c r="B298" s="36"/>
      <c r="C298" s="37" t="s">
        <v>167</v>
      </c>
      <c r="D298" s="37" t="s">
        <v>281</v>
      </c>
      <c r="E298" s="37">
        <v>2</v>
      </c>
      <c r="F298" s="10">
        <v>52.5</v>
      </c>
      <c r="G298" s="38"/>
    </row>
    <row r="299" spans="1:7" x14ac:dyDescent="0.25">
      <c r="A299" s="94"/>
      <c r="B299" s="39"/>
      <c r="C299" s="40" t="s">
        <v>168</v>
      </c>
      <c r="D299" s="40" t="s">
        <v>281</v>
      </c>
      <c r="E299" s="40">
        <v>2</v>
      </c>
      <c r="F299" s="16">
        <v>52.5</v>
      </c>
      <c r="G299" s="41"/>
    </row>
    <row r="300" spans="1:7" x14ac:dyDescent="0.25">
      <c r="A300" s="94"/>
      <c r="B300" s="36"/>
      <c r="C300" s="37" t="s">
        <v>169</v>
      </c>
      <c r="D300" s="37" t="s">
        <v>281</v>
      </c>
      <c r="E300" s="37">
        <v>2</v>
      </c>
      <c r="F300" s="10">
        <v>52.5</v>
      </c>
      <c r="G300" s="38"/>
    </row>
    <row r="301" spans="1:7" ht="15.75" thickBot="1" x14ac:dyDescent="0.3">
      <c r="A301" s="94"/>
      <c r="B301" s="42"/>
      <c r="C301" s="43" t="s">
        <v>284</v>
      </c>
      <c r="D301" s="43" t="s">
        <v>284</v>
      </c>
      <c r="E301" s="43"/>
      <c r="F301" s="43"/>
      <c r="G301" s="27">
        <f>SUM(F298:F300)</f>
        <v>157.5</v>
      </c>
    </row>
    <row r="302" spans="1:7" x14ac:dyDescent="0.25">
      <c r="A302" s="94"/>
      <c r="B302" s="137" t="s">
        <v>176</v>
      </c>
      <c r="C302" s="138" t="s">
        <v>284</v>
      </c>
      <c r="D302" s="138" t="s">
        <v>284</v>
      </c>
      <c r="E302" s="138"/>
      <c r="F302" s="138"/>
      <c r="G302" s="139"/>
    </row>
    <row r="303" spans="1:7" x14ac:dyDescent="0.25">
      <c r="A303" s="94"/>
      <c r="B303" s="36"/>
      <c r="C303" s="37" t="s">
        <v>177</v>
      </c>
      <c r="D303" s="37" t="s">
        <v>281</v>
      </c>
      <c r="E303" s="37">
        <v>2</v>
      </c>
      <c r="F303" s="10">
        <v>52.5</v>
      </c>
      <c r="G303" s="38"/>
    </row>
    <row r="304" spans="1:7" x14ac:dyDescent="0.25">
      <c r="A304" s="94"/>
      <c r="B304" s="39"/>
      <c r="C304" s="40" t="s">
        <v>171</v>
      </c>
      <c r="D304" s="40" t="s">
        <v>281</v>
      </c>
      <c r="E304" s="40">
        <v>2</v>
      </c>
      <c r="F304" s="16">
        <v>52.5</v>
      </c>
      <c r="G304" s="41"/>
    </row>
    <row r="305" spans="1:11" x14ac:dyDescent="0.25">
      <c r="A305" s="94"/>
      <c r="B305" s="36"/>
      <c r="C305" s="37" t="s">
        <v>178</v>
      </c>
      <c r="D305" s="37" t="s">
        <v>281</v>
      </c>
      <c r="E305" s="37">
        <v>2</v>
      </c>
      <c r="F305" s="10">
        <v>52.5</v>
      </c>
      <c r="G305" s="38"/>
    </row>
    <row r="306" spans="1:11" ht="15.75" thickBot="1" x14ac:dyDescent="0.3">
      <c r="A306" s="94"/>
      <c r="B306" s="64"/>
      <c r="C306" s="63" t="s">
        <v>284</v>
      </c>
      <c r="D306" s="63" t="s">
        <v>284</v>
      </c>
      <c r="E306" s="63"/>
      <c r="F306" s="63"/>
      <c r="G306" s="35">
        <f>SUM(F303:F305)</f>
        <v>157.5</v>
      </c>
    </row>
    <row r="307" spans="1:11" x14ac:dyDescent="0.25">
      <c r="A307" s="94"/>
      <c r="B307" s="137" t="s">
        <v>241</v>
      </c>
      <c r="C307" s="138" t="s">
        <v>284</v>
      </c>
      <c r="D307" s="138" t="s">
        <v>284</v>
      </c>
      <c r="E307" s="138"/>
      <c r="F307" s="138"/>
      <c r="G307" s="139"/>
    </row>
    <row r="308" spans="1:11" x14ac:dyDescent="0.25">
      <c r="A308" s="94"/>
      <c r="B308" s="36"/>
      <c r="C308" s="37" t="s">
        <v>253</v>
      </c>
      <c r="D308" s="37" t="s">
        <v>281</v>
      </c>
      <c r="E308" s="37">
        <v>2</v>
      </c>
      <c r="F308" s="10">
        <v>52.5</v>
      </c>
      <c r="G308" s="38"/>
    </row>
    <row r="309" spans="1:11" ht="15.75" thickBot="1" x14ac:dyDescent="0.3">
      <c r="A309" s="94"/>
      <c r="B309" s="64"/>
      <c r="C309" s="63" t="s">
        <v>284</v>
      </c>
      <c r="D309" s="63" t="s">
        <v>284</v>
      </c>
      <c r="E309" s="63"/>
      <c r="F309" s="63"/>
      <c r="G309" s="35">
        <f>SUM(F308:F308)</f>
        <v>52.5</v>
      </c>
    </row>
    <row r="310" spans="1:11" x14ac:dyDescent="0.25">
      <c r="A310" s="94"/>
      <c r="B310" s="137" t="s">
        <v>238</v>
      </c>
      <c r="C310" s="138" t="s">
        <v>284</v>
      </c>
      <c r="D310" s="138" t="s">
        <v>284</v>
      </c>
      <c r="E310" s="138"/>
      <c r="F310" s="138">
        <v>0</v>
      </c>
      <c r="G310" s="139"/>
    </row>
    <row r="311" spans="1:11" x14ac:dyDescent="0.25">
      <c r="A311" s="94"/>
      <c r="B311" s="36"/>
      <c r="C311" s="37" t="s">
        <v>253</v>
      </c>
      <c r="D311" s="37" t="s">
        <v>281</v>
      </c>
      <c r="E311" s="37">
        <v>2</v>
      </c>
      <c r="F311" s="10">
        <v>52.5</v>
      </c>
      <c r="G311" s="38"/>
    </row>
    <row r="312" spans="1:11" ht="15.75" thickBot="1" x14ac:dyDescent="0.3">
      <c r="A312" s="94"/>
      <c r="B312" s="64"/>
      <c r="C312" s="63" t="s">
        <v>284</v>
      </c>
      <c r="D312" s="63" t="s">
        <v>284</v>
      </c>
      <c r="E312" s="63"/>
      <c r="F312" s="63"/>
      <c r="G312" s="35">
        <f>SUM(F311:F311)</f>
        <v>52.5</v>
      </c>
    </row>
    <row r="313" spans="1:11" x14ac:dyDescent="0.25">
      <c r="A313" s="94"/>
      <c r="B313" s="137" t="s">
        <v>3</v>
      </c>
      <c r="C313" s="138" t="s">
        <v>284</v>
      </c>
      <c r="D313" s="138" t="s">
        <v>284</v>
      </c>
      <c r="E313" s="138"/>
      <c r="F313" s="138"/>
      <c r="G313" s="139"/>
    </row>
    <row r="314" spans="1:11" x14ac:dyDescent="0.25">
      <c r="A314" s="94"/>
      <c r="B314" s="36"/>
      <c r="C314" s="37" t="s">
        <v>267</v>
      </c>
      <c r="D314" s="37" t="s">
        <v>281</v>
      </c>
      <c r="E314" s="37">
        <v>5</v>
      </c>
      <c r="F314" s="10">
        <v>131.25</v>
      </c>
      <c r="G314" s="38"/>
    </row>
    <row r="315" spans="1:11" ht="15.75" thickBot="1" x14ac:dyDescent="0.3">
      <c r="A315" s="94"/>
      <c r="B315" s="64"/>
      <c r="C315" s="63" t="s">
        <v>284</v>
      </c>
      <c r="D315" s="63" t="s">
        <v>284</v>
      </c>
      <c r="E315" s="63"/>
      <c r="F315" s="63"/>
      <c r="G315" s="35">
        <f>SUM(F314:F314)</f>
        <v>131.25</v>
      </c>
    </row>
    <row r="316" spans="1:11" x14ac:dyDescent="0.25">
      <c r="A316" s="94"/>
      <c r="B316" s="137" t="s">
        <v>268</v>
      </c>
      <c r="C316" s="138" t="s">
        <v>284</v>
      </c>
      <c r="D316" s="138" t="s">
        <v>284</v>
      </c>
      <c r="E316" s="138"/>
      <c r="F316" s="138"/>
      <c r="G316" s="139"/>
    </row>
    <row r="317" spans="1:11" x14ac:dyDescent="0.25">
      <c r="A317" s="94"/>
      <c r="B317" s="36"/>
      <c r="C317" s="37" t="s">
        <v>269</v>
      </c>
      <c r="D317" s="37" t="s">
        <v>281</v>
      </c>
      <c r="E317" s="37">
        <v>5</v>
      </c>
      <c r="F317" s="10">
        <v>131.25</v>
      </c>
      <c r="G317" s="38"/>
    </row>
    <row r="318" spans="1:11" ht="15.75" thickBot="1" x14ac:dyDescent="0.3">
      <c r="A318" s="94"/>
      <c r="B318" s="64"/>
      <c r="C318" s="63" t="s">
        <v>284</v>
      </c>
      <c r="D318" s="63" t="s">
        <v>284</v>
      </c>
      <c r="E318" s="63"/>
      <c r="F318" s="63"/>
      <c r="G318" s="35">
        <f>SUM(F317:F317)</f>
        <v>131.25</v>
      </c>
    </row>
    <row r="319" spans="1:11" ht="67.5" thickBot="1" x14ac:dyDescent="0.3">
      <c r="A319" s="110" t="s">
        <v>0</v>
      </c>
      <c r="B319" s="111" t="s">
        <v>7</v>
      </c>
      <c r="C319" s="111" t="s">
        <v>40</v>
      </c>
      <c r="D319" s="111" t="s">
        <v>285</v>
      </c>
      <c r="E319" s="111" t="s">
        <v>286</v>
      </c>
      <c r="F319" s="111" t="s">
        <v>117</v>
      </c>
      <c r="G319" s="112" t="s">
        <v>31</v>
      </c>
      <c r="H319" s="111"/>
      <c r="I319" s="111"/>
      <c r="J319" s="111"/>
      <c r="K319" s="111"/>
    </row>
    <row r="320" spans="1:11" ht="15.75" thickBot="1" x14ac:dyDescent="0.3">
      <c r="A320" s="146" t="s">
        <v>10</v>
      </c>
      <c r="B320" s="147"/>
      <c r="C320" s="147" t="s">
        <v>284</v>
      </c>
      <c r="D320" s="147" t="s">
        <v>284</v>
      </c>
      <c r="E320" s="147"/>
      <c r="F320" s="147"/>
      <c r="G320" s="148"/>
    </row>
    <row r="321" spans="1:11" x14ac:dyDescent="0.25">
      <c r="A321" s="93"/>
      <c r="B321" s="137" t="s">
        <v>39</v>
      </c>
      <c r="C321" s="138" t="s">
        <v>284</v>
      </c>
      <c r="D321" s="138" t="s">
        <v>284</v>
      </c>
      <c r="E321" s="138"/>
      <c r="F321" s="138"/>
      <c r="G321" s="139"/>
    </row>
    <row r="322" spans="1:11" x14ac:dyDescent="0.25">
      <c r="A322" s="93"/>
      <c r="B322" s="36"/>
      <c r="C322" s="37" t="s">
        <v>254</v>
      </c>
      <c r="D322" s="37" t="s">
        <v>281</v>
      </c>
      <c r="E322" s="37">
        <v>8</v>
      </c>
      <c r="F322" s="10">
        <v>210</v>
      </c>
      <c r="G322" s="38"/>
    </row>
    <row r="323" spans="1:11" x14ac:dyDescent="0.25">
      <c r="A323" s="93"/>
      <c r="B323" s="39"/>
      <c r="C323" s="40" t="s">
        <v>255</v>
      </c>
      <c r="D323" s="40" t="s">
        <v>281</v>
      </c>
      <c r="E323" s="40">
        <v>5</v>
      </c>
      <c r="F323" s="16">
        <v>131.25</v>
      </c>
      <c r="G323" s="41"/>
    </row>
    <row r="324" spans="1:11" x14ac:dyDescent="0.25">
      <c r="A324" s="93"/>
      <c r="B324" s="36"/>
      <c r="C324" s="37" t="s">
        <v>257</v>
      </c>
      <c r="D324" s="37" t="s">
        <v>281</v>
      </c>
      <c r="E324" s="37">
        <v>5</v>
      </c>
      <c r="F324" s="10">
        <v>131.25</v>
      </c>
      <c r="G324" s="38"/>
    </row>
    <row r="325" spans="1:11" x14ac:dyDescent="0.25">
      <c r="A325" s="93"/>
      <c r="B325" s="39"/>
      <c r="C325" s="40" t="s">
        <v>258</v>
      </c>
      <c r="D325" s="40" t="s">
        <v>281</v>
      </c>
      <c r="E325" s="40">
        <v>5</v>
      </c>
      <c r="F325" s="16">
        <v>131.25</v>
      </c>
      <c r="G325" s="41"/>
    </row>
    <row r="326" spans="1:11" x14ac:dyDescent="0.25">
      <c r="A326" s="93"/>
      <c r="B326" s="36"/>
      <c r="C326" s="37" t="s">
        <v>259</v>
      </c>
      <c r="D326" s="37" t="s">
        <v>281</v>
      </c>
      <c r="E326" s="37">
        <v>5</v>
      </c>
      <c r="F326" s="10">
        <v>131.25</v>
      </c>
      <c r="G326" s="38"/>
    </row>
    <row r="327" spans="1:11" x14ac:dyDescent="0.25">
      <c r="A327" s="93"/>
      <c r="B327" s="39"/>
      <c r="C327" s="40" t="s">
        <v>260</v>
      </c>
      <c r="D327" s="40" t="s">
        <v>281</v>
      </c>
      <c r="E327" s="40">
        <v>5</v>
      </c>
      <c r="F327" s="16">
        <v>131.25</v>
      </c>
      <c r="G327" s="41"/>
    </row>
    <row r="328" spans="1:11" x14ac:dyDescent="0.25">
      <c r="A328" s="93"/>
      <c r="B328" s="36"/>
      <c r="C328" s="37" t="s">
        <v>256</v>
      </c>
      <c r="D328" s="37" t="s">
        <v>281</v>
      </c>
      <c r="E328" s="37">
        <v>6</v>
      </c>
      <c r="F328" s="10">
        <v>157.5</v>
      </c>
      <c r="G328" s="38"/>
    </row>
    <row r="329" spans="1:11" ht="15.75" thickBot="1" x14ac:dyDescent="0.3">
      <c r="A329" s="65"/>
      <c r="B329" s="42"/>
      <c r="C329" s="43" t="s">
        <v>284</v>
      </c>
      <c r="D329" s="43" t="s">
        <v>284</v>
      </c>
      <c r="E329" s="43"/>
      <c r="F329" s="43"/>
      <c r="G329" s="27">
        <f>SUM(F322:F328)</f>
        <v>1023.75</v>
      </c>
    </row>
    <row r="330" spans="1:11" ht="67.5" thickBot="1" x14ac:dyDescent="0.3">
      <c r="A330" s="110" t="s">
        <v>0</v>
      </c>
      <c r="B330" s="111" t="s">
        <v>7</v>
      </c>
      <c r="C330" s="111" t="s">
        <v>40</v>
      </c>
      <c r="D330" s="111" t="s">
        <v>285</v>
      </c>
      <c r="E330" s="111" t="s">
        <v>286</v>
      </c>
      <c r="F330" s="111" t="s">
        <v>117</v>
      </c>
      <c r="G330" s="112" t="s">
        <v>31</v>
      </c>
      <c r="H330" s="111"/>
      <c r="I330" s="111"/>
      <c r="J330" s="111"/>
      <c r="K330" s="111"/>
    </row>
    <row r="331" spans="1:11" ht="15.75" thickBot="1" x14ac:dyDescent="0.3">
      <c r="A331" s="146" t="s">
        <v>1</v>
      </c>
      <c r="B331" s="147"/>
      <c r="C331" s="147" t="s">
        <v>284</v>
      </c>
      <c r="D331" s="147" t="s">
        <v>284</v>
      </c>
      <c r="E331" s="147"/>
      <c r="F331" s="147"/>
      <c r="G331" s="148"/>
    </row>
    <row r="332" spans="1:11" x14ac:dyDescent="0.25">
      <c r="A332" s="108"/>
      <c r="B332" s="137" t="s">
        <v>212</v>
      </c>
      <c r="C332" s="138" t="s">
        <v>284</v>
      </c>
      <c r="D332" s="138" t="s">
        <v>284</v>
      </c>
      <c r="E332" s="138"/>
      <c r="F332" s="138"/>
      <c r="G332" s="139"/>
    </row>
    <row r="333" spans="1:11" x14ac:dyDescent="0.25">
      <c r="A333" s="108"/>
      <c r="B333" s="36"/>
      <c r="C333" s="37" t="s">
        <v>40</v>
      </c>
      <c r="D333" s="37" t="s">
        <v>282</v>
      </c>
      <c r="E333" s="37">
        <v>2</v>
      </c>
      <c r="F333" s="10">
        <v>50</v>
      </c>
      <c r="G333" s="38"/>
    </row>
    <row r="334" spans="1:11" x14ac:dyDescent="0.25">
      <c r="A334" s="108"/>
      <c r="B334" s="39"/>
      <c r="C334" s="40" t="s">
        <v>41</v>
      </c>
      <c r="D334" s="40" t="s">
        <v>282</v>
      </c>
      <c r="E334" s="40">
        <v>2</v>
      </c>
      <c r="F334" s="16">
        <v>50</v>
      </c>
      <c r="G334" s="41"/>
    </row>
    <row r="335" spans="1:11" x14ac:dyDescent="0.25">
      <c r="A335" s="108"/>
      <c r="B335" s="36"/>
      <c r="C335" s="37" t="s">
        <v>42</v>
      </c>
      <c r="D335" s="37" t="s">
        <v>281</v>
      </c>
      <c r="E335" s="37">
        <v>4</v>
      </c>
      <c r="F335" s="10">
        <v>105</v>
      </c>
      <c r="G335" s="38"/>
    </row>
    <row r="336" spans="1:11" ht="15.75" thickBot="1" x14ac:dyDescent="0.3">
      <c r="A336" s="108"/>
      <c r="B336" s="42"/>
      <c r="C336" s="43" t="s">
        <v>284</v>
      </c>
      <c r="D336" s="43" t="s">
        <v>284</v>
      </c>
      <c r="E336" s="43"/>
      <c r="F336" s="43"/>
      <c r="G336" s="27">
        <f>SUM(F333:F335)</f>
        <v>205</v>
      </c>
    </row>
    <row r="337" spans="1:7" x14ac:dyDescent="0.25">
      <c r="A337" s="108"/>
      <c r="B337" s="137" t="s">
        <v>213</v>
      </c>
      <c r="C337" s="138" t="s">
        <v>284</v>
      </c>
      <c r="D337" s="138" t="s">
        <v>284</v>
      </c>
      <c r="E337" s="138"/>
      <c r="F337" s="138"/>
      <c r="G337" s="139"/>
    </row>
    <row r="338" spans="1:7" x14ac:dyDescent="0.25">
      <c r="A338" s="108"/>
      <c r="B338" s="36"/>
      <c r="C338" s="37" t="s">
        <v>43</v>
      </c>
      <c r="D338" s="37" t="s">
        <v>282</v>
      </c>
      <c r="E338" s="37">
        <v>2</v>
      </c>
      <c r="F338" s="10">
        <v>50</v>
      </c>
      <c r="G338" s="38"/>
    </row>
    <row r="339" spans="1:7" x14ac:dyDescent="0.25">
      <c r="A339" s="108"/>
      <c r="B339" s="39"/>
      <c r="C339" s="40" t="s">
        <v>42</v>
      </c>
      <c r="D339" s="40" t="s">
        <v>281</v>
      </c>
      <c r="E339" s="40">
        <v>4</v>
      </c>
      <c r="F339" s="16">
        <v>105</v>
      </c>
      <c r="G339" s="41"/>
    </row>
    <row r="340" spans="1:7" ht="15.75" thickBot="1" x14ac:dyDescent="0.3">
      <c r="A340" s="108"/>
      <c r="B340" s="42"/>
      <c r="C340" s="43" t="s">
        <v>284</v>
      </c>
      <c r="D340" s="43" t="s">
        <v>284</v>
      </c>
      <c r="E340" s="43"/>
      <c r="F340" s="43"/>
      <c r="G340" s="27">
        <f>SUM(F338:F339)</f>
        <v>155</v>
      </c>
    </row>
    <row r="341" spans="1:7" x14ac:dyDescent="0.25">
      <c r="A341" s="108"/>
      <c r="B341" s="137" t="s">
        <v>214</v>
      </c>
      <c r="C341" s="138"/>
      <c r="D341" s="138" t="s">
        <v>284</v>
      </c>
      <c r="E341" s="138"/>
      <c r="F341" s="138"/>
      <c r="G341" s="139"/>
    </row>
    <row r="342" spans="1:7" x14ac:dyDescent="0.25">
      <c r="A342" s="108"/>
      <c r="B342" s="36"/>
      <c r="C342" s="37" t="s">
        <v>44</v>
      </c>
      <c r="D342" s="37" t="s">
        <v>282</v>
      </c>
      <c r="E342" s="37">
        <v>2</v>
      </c>
      <c r="F342" s="10">
        <v>50</v>
      </c>
      <c r="G342" s="38"/>
    </row>
    <row r="343" spans="1:7" x14ac:dyDescent="0.25">
      <c r="A343" s="108"/>
      <c r="B343" s="39"/>
      <c r="C343" s="40" t="s">
        <v>42</v>
      </c>
      <c r="D343" s="40" t="s">
        <v>281</v>
      </c>
      <c r="E343" s="40">
        <v>5</v>
      </c>
      <c r="F343" s="16">
        <v>131.25</v>
      </c>
      <c r="G343" s="41"/>
    </row>
    <row r="344" spans="1:7" ht="15.75" thickBot="1" x14ac:dyDescent="0.3">
      <c r="A344" s="108"/>
      <c r="B344" s="42"/>
      <c r="C344" s="43" t="s">
        <v>284</v>
      </c>
      <c r="D344" s="43" t="s">
        <v>284</v>
      </c>
      <c r="E344" s="43"/>
      <c r="F344" s="43"/>
      <c r="G344" s="27">
        <f>SUM(F342:F343)</f>
        <v>181.25</v>
      </c>
    </row>
    <row r="345" spans="1:7" x14ac:dyDescent="0.25">
      <c r="A345" s="108"/>
      <c r="B345" s="137" t="s">
        <v>215</v>
      </c>
      <c r="C345" s="138"/>
      <c r="D345" s="138" t="s">
        <v>284</v>
      </c>
      <c r="E345" s="138"/>
      <c r="F345" s="138"/>
      <c r="G345" s="139"/>
    </row>
    <row r="346" spans="1:7" x14ac:dyDescent="0.25">
      <c r="A346" s="108"/>
      <c r="B346" s="36"/>
      <c r="C346" s="37" t="s">
        <v>28</v>
      </c>
      <c r="D346" s="37" t="s">
        <v>282</v>
      </c>
      <c r="E346" s="37">
        <v>1</v>
      </c>
      <c r="F346" s="10">
        <v>25</v>
      </c>
      <c r="G346" s="38"/>
    </row>
    <row r="347" spans="1:7" x14ac:dyDescent="0.25">
      <c r="A347" s="108"/>
      <c r="B347" s="39"/>
      <c r="C347" s="40" t="s">
        <v>83</v>
      </c>
      <c r="D347" s="40" t="s">
        <v>282</v>
      </c>
      <c r="E347" s="40">
        <v>1</v>
      </c>
      <c r="F347" s="16">
        <v>25</v>
      </c>
      <c r="G347" s="41"/>
    </row>
    <row r="348" spans="1:7" x14ac:dyDescent="0.25">
      <c r="A348" s="108"/>
      <c r="B348" s="36"/>
      <c r="C348" s="37" t="s">
        <v>45</v>
      </c>
      <c r="D348" s="37" t="s">
        <v>282</v>
      </c>
      <c r="E348" s="37">
        <v>1</v>
      </c>
      <c r="F348" s="10">
        <v>25</v>
      </c>
      <c r="G348" s="38"/>
    </row>
    <row r="349" spans="1:7" x14ac:dyDescent="0.25">
      <c r="A349" s="108"/>
      <c r="B349" s="39"/>
      <c r="C349" s="40" t="s">
        <v>8</v>
      </c>
      <c r="D349" s="40" t="s">
        <v>282</v>
      </c>
      <c r="E349" s="40">
        <v>2</v>
      </c>
      <c r="F349" s="16">
        <v>50</v>
      </c>
      <c r="G349" s="41"/>
    </row>
    <row r="350" spans="1:7" x14ac:dyDescent="0.25">
      <c r="A350" s="108"/>
      <c r="B350" s="36"/>
      <c r="C350" s="37" t="s">
        <v>42</v>
      </c>
      <c r="D350" s="37" t="s">
        <v>281</v>
      </c>
      <c r="E350" s="37">
        <v>5</v>
      </c>
      <c r="F350" s="10">
        <v>131.25</v>
      </c>
      <c r="G350" s="38"/>
    </row>
    <row r="351" spans="1:7" ht="15.75" thickBot="1" x14ac:dyDescent="0.3">
      <c r="A351" s="108"/>
      <c r="B351" s="42"/>
      <c r="C351" s="43" t="s">
        <v>284</v>
      </c>
      <c r="D351" s="43" t="s">
        <v>284</v>
      </c>
      <c r="E351" s="43"/>
      <c r="F351" s="43"/>
      <c r="G351" s="27">
        <f>SUM(F346:F350)</f>
        <v>256.25</v>
      </c>
    </row>
    <row r="352" spans="1:7" x14ac:dyDescent="0.25">
      <c r="A352" s="108"/>
      <c r="B352" s="137" t="s">
        <v>211</v>
      </c>
      <c r="C352" s="138"/>
      <c r="D352" s="138" t="s">
        <v>284</v>
      </c>
      <c r="E352" s="138"/>
      <c r="F352" s="138"/>
      <c r="G352" s="139"/>
    </row>
    <row r="353" spans="1:11" x14ac:dyDescent="0.25">
      <c r="A353" s="108"/>
      <c r="B353" s="36"/>
      <c r="C353" s="37" t="s">
        <v>46</v>
      </c>
      <c r="D353" s="37" t="s">
        <v>282</v>
      </c>
      <c r="E353" s="37">
        <v>2</v>
      </c>
      <c r="F353" s="10">
        <v>50</v>
      </c>
      <c r="G353" s="38"/>
    </row>
    <row r="354" spans="1:11" x14ac:dyDescent="0.25">
      <c r="A354" s="108"/>
      <c r="B354" s="39"/>
      <c r="C354" s="40" t="s">
        <v>47</v>
      </c>
      <c r="D354" s="40" t="s">
        <v>282</v>
      </c>
      <c r="E354" s="40">
        <v>2</v>
      </c>
      <c r="F354" s="16">
        <v>50</v>
      </c>
      <c r="G354" s="41"/>
    </row>
    <row r="355" spans="1:11" x14ac:dyDescent="0.25">
      <c r="A355" s="108"/>
      <c r="B355" s="36"/>
      <c r="C355" s="37" t="s">
        <v>42</v>
      </c>
      <c r="D355" s="37" t="s">
        <v>281</v>
      </c>
      <c r="E355" s="37">
        <v>4</v>
      </c>
      <c r="F355" s="10">
        <v>105</v>
      </c>
      <c r="G355" s="38"/>
    </row>
    <row r="356" spans="1:11" ht="15.75" thickBot="1" x14ac:dyDescent="0.3">
      <c r="A356" s="108"/>
      <c r="B356" s="42"/>
      <c r="C356" s="43" t="s">
        <v>284</v>
      </c>
      <c r="D356" s="43" t="s">
        <v>284</v>
      </c>
      <c r="E356" s="43"/>
      <c r="F356" s="43"/>
      <c r="G356" s="27">
        <f>SUM(F353:F355)</f>
        <v>205</v>
      </c>
    </row>
    <row r="357" spans="1:11" x14ac:dyDescent="0.25">
      <c r="A357" s="108"/>
      <c r="B357" s="137" t="s">
        <v>216</v>
      </c>
      <c r="C357" s="138"/>
      <c r="D357" s="138" t="s">
        <v>284</v>
      </c>
      <c r="E357" s="138"/>
      <c r="F357" s="138"/>
      <c r="G357" s="139"/>
    </row>
    <row r="358" spans="1:11" x14ac:dyDescent="0.25">
      <c r="A358" s="108"/>
      <c r="B358" s="36"/>
      <c r="C358" s="37" t="s">
        <v>48</v>
      </c>
      <c r="D358" s="37" t="s">
        <v>282</v>
      </c>
      <c r="E358" s="37">
        <v>2</v>
      </c>
      <c r="F358" s="10">
        <v>50</v>
      </c>
      <c r="G358" s="38"/>
    </row>
    <row r="359" spans="1:11" x14ac:dyDescent="0.25">
      <c r="A359" s="108"/>
      <c r="B359" s="39"/>
      <c r="C359" s="40" t="s">
        <v>42</v>
      </c>
      <c r="D359" s="44" t="s">
        <v>281</v>
      </c>
      <c r="E359" s="40">
        <v>5</v>
      </c>
      <c r="F359" s="16">
        <v>131.25</v>
      </c>
      <c r="G359" s="41"/>
    </row>
    <row r="360" spans="1:11" ht="15.75" thickBot="1" x14ac:dyDescent="0.3">
      <c r="A360" s="108"/>
      <c r="B360" s="42"/>
      <c r="C360" s="43" t="s">
        <v>284</v>
      </c>
      <c r="D360" s="43" t="s">
        <v>284</v>
      </c>
      <c r="E360" s="43"/>
      <c r="F360" s="43"/>
      <c r="G360" s="27">
        <f>SUM(F358:F359)</f>
        <v>181.25</v>
      </c>
    </row>
    <row r="361" spans="1:11" x14ac:dyDescent="0.25">
      <c r="A361" s="108"/>
      <c r="B361" s="137" t="s">
        <v>217</v>
      </c>
      <c r="C361" s="138"/>
      <c r="D361" s="138" t="s">
        <v>284</v>
      </c>
      <c r="E361" s="138"/>
      <c r="F361" s="138"/>
      <c r="G361" s="139"/>
    </row>
    <row r="362" spans="1:11" x14ac:dyDescent="0.25">
      <c r="A362" s="108"/>
      <c r="B362" s="36"/>
      <c r="C362" s="37" t="s">
        <v>49</v>
      </c>
      <c r="D362" s="37" t="s">
        <v>282</v>
      </c>
      <c r="E362" s="37">
        <v>2</v>
      </c>
      <c r="F362" s="10">
        <v>50</v>
      </c>
      <c r="G362" s="38"/>
    </row>
    <row r="363" spans="1:11" x14ac:dyDescent="0.25">
      <c r="A363" s="108"/>
      <c r="B363" s="39"/>
      <c r="C363" s="40" t="s">
        <v>42</v>
      </c>
      <c r="D363" s="40" t="s">
        <v>281</v>
      </c>
      <c r="E363" s="40">
        <v>4</v>
      </c>
      <c r="F363" s="16">
        <v>105</v>
      </c>
      <c r="G363" s="41"/>
    </row>
    <row r="364" spans="1:11" ht="15.75" thickBot="1" x14ac:dyDescent="0.3">
      <c r="A364" s="109"/>
      <c r="B364" s="42"/>
      <c r="C364" s="43"/>
      <c r="D364" s="43"/>
      <c r="E364" s="43"/>
      <c r="F364" s="43"/>
      <c r="G364" s="27">
        <f>SUM(F362:F363)</f>
        <v>155</v>
      </c>
    </row>
    <row r="365" spans="1:11" ht="67.5" thickBot="1" x14ac:dyDescent="0.3">
      <c r="A365" s="110" t="s">
        <v>0</v>
      </c>
      <c r="B365" s="111" t="s">
        <v>7</v>
      </c>
      <c r="C365" s="111" t="s">
        <v>40</v>
      </c>
      <c r="D365" s="111" t="s">
        <v>285</v>
      </c>
      <c r="E365" s="111" t="s">
        <v>286</v>
      </c>
      <c r="F365" s="111" t="s">
        <v>117</v>
      </c>
      <c r="G365" s="112" t="s">
        <v>31</v>
      </c>
      <c r="H365" s="111"/>
      <c r="I365" s="111"/>
      <c r="J365" s="111"/>
      <c r="K365" s="111"/>
    </row>
    <row r="366" spans="1:11" ht="15.75" thickBot="1" x14ac:dyDescent="0.3">
      <c r="A366" s="146" t="s">
        <v>54</v>
      </c>
      <c r="B366" s="147"/>
      <c r="C366" s="147"/>
      <c r="D366" s="147"/>
      <c r="E366" s="147"/>
      <c r="F366" s="147"/>
      <c r="G366" s="148"/>
    </row>
    <row r="367" spans="1:11" x14ac:dyDescent="0.25">
      <c r="A367" s="93"/>
      <c r="B367" s="137" t="s">
        <v>277</v>
      </c>
      <c r="C367" s="138"/>
      <c r="D367" s="138"/>
      <c r="E367" s="138"/>
      <c r="F367" s="138"/>
      <c r="G367" s="139"/>
    </row>
    <row r="368" spans="1:11" x14ac:dyDescent="0.25">
      <c r="A368" s="93"/>
      <c r="B368" s="36"/>
      <c r="C368" s="37" t="s">
        <v>279</v>
      </c>
      <c r="D368" s="37"/>
      <c r="E368" s="37"/>
      <c r="F368" s="10">
        <v>900</v>
      </c>
      <c r="G368" s="38"/>
    </row>
    <row r="369" spans="1:7" x14ac:dyDescent="0.25">
      <c r="A369" s="93"/>
      <c r="B369" s="39"/>
      <c r="C369" s="40" t="s">
        <v>280</v>
      </c>
      <c r="D369" s="40"/>
      <c r="E369" s="40"/>
      <c r="F369" s="16">
        <v>130</v>
      </c>
      <c r="G369" s="41"/>
    </row>
    <row r="370" spans="1:7" ht="15.75" thickBot="1" x14ac:dyDescent="0.3">
      <c r="A370" s="93"/>
      <c r="B370" s="42"/>
      <c r="C370" s="43"/>
      <c r="D370" s="43"/>
      <c r="E370" s="43"/>
      <c r="F370" s="43"/>
      <c r="G370" s="27">
        <v>1030</v>
      </c>
    </row>
    <row r="371" spans="1:7" x14ac:dyDescent="0.25">
      <c r="A371" s="92"/>
      <c r="B371" s="137" t="s">
        <v>57</v>
      </c>
      <c r="C371" s="138"/>
      <c r="D371" s="138"/>
      <c r="E371" s="138"/>
      <c r="F371" s="138"/>
      <c r="G371" s="139"/>
    </row>
    <row r="372" spans="1:7" x14ac:dyDescent="0.25">
      <c r="A372" s="92"/>
      <c r="B372" s="36"/>
      <c r="C372" s="37" t="s">
        <v>114</v>
      </c>
      <c r="D372" s="37"/>
      <c r="E372" s="37"/>
      <c r="F372" s="10">
        <v>475</v>
      </c>
      <c r="G372" s="38"/>
    </row>
    <row r="373" spans="1:7" x14ac:dyDescent="0.25">
      <c r="A373" s="92"/>
      <c r="B373" s="39"/>
      <c r="C373" s="40" t="s">
        <v>278</v>
      </c>
      <c r="D373" s="40"/>
      <c r="E373" s="40"/>
      <c r="F373" s="16">
        <v>130</v>
      </c>
      <c r="G373" s="41"/>
    </row>
    <row r="374" spans="1:7" ht="15.75" thickBot="1" x14ac:dyDescent="0.3">
      <c r="A374" s="105"/>
      <c r="B374" s="42"/>
      <c r="C374" s="43"/>
      <c r="D374" s="43"/>
      <c r="E374" s="43"/>
      <c r="F374" s="43"/>
      <c r="G374" s="27">
        <v>605</v>
      </c>
    </row>
  </sheetData>
  <mergeCells count="63">
    <mergeCell ref="B101:G101"/>
    <mergeCell ref="B86:G86"/>
    <mergeCell ref="B73:G73"/>
    <mergeCell ref="B264:G264"/>
    <mergeCell ref="A226:G226"/>
    <mergeCell ref="A234:G234"/>
    <mergeCell ref="A243:G243"/>
    <mergeCell ref="A204:G204"/>
    <mergeCell ref="A218:G218"/>
    <mergeCell ref="B205:G205"/>
    <mergeCell ref="B352:G352"/>
    <mergeCell ref="B345:G345"/>
    <mergeCell ref="B341:G341"/>
    <mergeCell ref="B337:G337"/>
    <mergeCell ref="A2:G2"/>
    <mergeCell ref="A37:G37"/>
    <mergeCell ref="A72:G72"/>
    <mergeCell ref="A100:G100"/>
    <mergeCell ref="A136:G136"/>
    <mergeCell ref="A154:G154"/>
    <mergeCell ref="A168:G168"/>
    <mergeCell ref="A190:G190"/>
    <mergeCell ref="A320:G320"/>
    <mergeCell ref="A256:G256"/>
    <mergeCell ref="B276:G276"/>
    <mergeCell ref="B271:G271"/>
    <mergeCell ref="A366:G366"/>
    <mergeCell ref="B367:G367"/>
    <mergeCell ref="B371:G371"/>
    <mergeCell ref="B361:G361"/>
    <mergeCell ref="B357:G357"/>
    <mergeCell ref="B280:G280"/>
    <mergeCell ref="B332:G332"/>
    <mergeCell ref="B321:G321"/>
    <mergeCell ref="B316:G316"/>
    <mergeCell ref="B313:G313"/>
    <mergeCell ref="A331:G331"/>
    <mergeCell ref="B310:G310"/>
    <mergeCell ref="B307:G307"/>
    <mergeCell ref="B302:G302"/>
    <mergeCell ref="B297:G297"/>
    <mergeCell ref="B291:G291"/>
    <mergeCell ref="B16:G16"/>
    <mergeCell ref="B3:G3"/>
    <mergeCell ref="B257:G257"/>
    <mergeCell ref="B248:G248"/>
    <mergeCell ref="B244:G244"/>
    <mergeCell ref="B235:G235"/>
    <mergeCell ref="B227:G227"/>
    <mergeCell ref="B219:G219"/>
    <mergeCell ref="B191:G191"/>
    <mergeCell ref="B180:G180"/>
    <mergeCell ref="B169:G169"/>
    <mergeCell ref="B155:G155"/>
    <mergeCell ref="B145:G145"/>
    <mergeCell ref="B137:G137"/>
    <mergeCell ref="B125:G125"/>
    <mergeCell ref="B114:G114"/>
    <mergeCell ref="A38:A70"/>
    <mergeCell ref="B61:G61"/>
    <mergeCell ref="B50:G50"/>
    <mergeCell ref="B38:G38"/>
    <mergeCell ref="B31:G31"/>
  </mergeCells>
  <pageMargins left="0.511811024" right="0.511811024" top="0.78740157499999996" bottom="0.78740157499999996" header="0.31496062000000002" footer="0.31496062000000002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N33" sqref="A1:N33"/>
    </sheetView>
  </sheetViews>
  <sheetFormatPr defaultRowHeight="15" x14ac:dyDescent="0.25"/>
  <cols>
    <col min="2" max="2" width="6.5703125" customWidth="1"/>
    <col min="3" max="3" width="35.85546875" bestFit="1" customWidth="1"/>
    <col min="8" max="8" width="3.28515625" customWidth="1"/>
    <col min="9" max="9" width="5.140625" customWidth="1"/>
    <col min="10" max="10" width="25.28515625" bestFit="1" customWidth="1"/>
  </cols>
  <sheetData>
    <row r="1" spans="1:14" ht="15.75" thickBot="1" x14ac:dyDescent="0.3">
      <c r="A1" s="146" t="s">
        <v>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8"/>
    </row>
    <row r="2" spans="1:14" x14ac:dyDescent="0.25">
      <c r="A2" s="92"/>
      <c r="B2" s="137" t="s">
        <v>271</v>
      </c>
      <c r="C2" s="138" t="s">
        <v>284</v>
      </c>
      <c r="D2" s="138" t="s">
        <v>284</v>
      </c>
      <c r="E2" s="138"/>
      <c r="F2" s="138"/>
      <c r="G2" s="139"/>
      <c r="H2" s="114"/>
      <c r="I2" s="137" t="s">
        <v>62</v>
      </c>
      <c r="J2" s="138" t="s">
        <v>284</v>
      </c>
      <c r="K2" s="138" t="s">
        <v>284</v>
      </c>
      <c r="L2" s="138"/>
      <c r="M2" s="138"/>
      <c r="N2" s="139"/>
    </row>
    <row r="3" spans="1:14" x14ac:dyDescent="0.25">
      <c r="A3" s="92"/>
      <c r="B3" s="36"/>
      <c r="C3" s="37" t="s">
        <v>270</v>
      </c>
      <c r="D3" s="37" t="s">
        <v>281</v>
      </c>
      <c r="E3" s="37">
        <v>1</v>
      </c>
      <c r="F3" s="10">
        <v>26.25</v>
      </c>
      <c r="G3" s="38"/>
      <c r="H3" s="114"/>
      <c r="I3" s="36"/>
      <c r="J3" s="37" t="s">
        <v>110</v>
      </c>
      <c r="K3" s="37" t="s">
        <v>281</v>
      </c>
      <c r="L3" s="37">
        <v>2</v>
      </c>
      <c r="M3" s="10">
        <v>52.5</v>
      </c>
      <c r="N3" s="38"/>
    </row>
    <row r="4" spans="1:14" x14ac:dyDescent="0.25">
      <c r="A4" s="92"/>
      <c r="B4" s="39"/>
      <c r="C4" s="40" t="s">
        <v>77</v>
      </c>
      <c r="D4" s="40" t="s">
        <v>281</v>
      </c>
      <c r="E4" s="40">
        <v>3</v>
      </c>
      <c r="F4" s="16">
        <v>78.75</v>
      </c>
      <c r="G4" s="41"/>
      <c r="H4" s="114"/>
      <c r="I4" s="39"/>
      <c r="J4" s="40" t="s">
        <v>111</v>
      </c>
      <c r="K4" s="40" t="s">
        <v>281</v>
      </c>
      <c r="L4" s="40">
        <v>2</v>
      </c>
      <c r="M4" s="16">
        <v>52.5</v>
      </c>
      <c r="N4" s="41"/>
    </row>
    <row r="5" spans="1:14" ht="15.75" thickBot="1" x14ac:dyDescent="0.3">
      <c r="A5" s="92"/>
      <c r="B5" s="36"/>
      <c r="C5" s="37" t="s">
        <v>272</v>
      </c>
      <c r="D5" s="37" t="s">
        <v>281</v>
      </c>
      <c r="E5" s="37">
        <v>2</v>
      </c>
      <c r="F5" s="10">
        <v>52.5</v>
      </c>
      <c r="G5" s="38"/>
      <c r="H5" s="114"/>
      <c r="I5" s="42"/>
      <c r="J5" s="43" t="s">
        <v>284</v>
      </c>
      <c r="K5" s="43" t="s">
        <v>284</v>
      </c>
      <c r="L5" s="43"/>
      <c r="M5" s="43"/>
      <c r="N5" s="27">
        <f>SUM(M3:M4)</f>
        <v>105</v>
      </c>
    </row>
    <row r="6" spans="1:14" x14ac:dyDescent="0.25">
      <c r="A6" s="92"/>
      <c r="B6" s="39"/>
      <c r="C6" s="40" t="s">
        <v>274</v>
      </c>
      <c r="D6" s="40" t="s">
        <v>281</v>
      </c>
      <c r="E6" s="40">
        <v>2</v>
      </c>
      <c r="F6" s="16">
        <v>52.5</v>
      </c>
      <c r="G6" s="41"/>
      <c r="H6" s="114"/>
      <c r="I6" s="137" t="s">
        <v>155</v>
      </c>
      <c r="J6" s="138" t="s">
        <v>284</v>
      </c>
      <c r="K6" s="138" t="s">
        <v>284</v>
      </c>
      <c r="L6" s="138"/>
      <c r="M6" s="138"/>
      <c r="N6" s="139"/>
    </row>
    <row r="7" spans="1:14" x14ac:dyDescent="0.25">
      <c r="A7" s="92"/>
      <c r="B7" s="36"/>
      <c r="C7" s="37" t="s">
        <v>273</v>
      </c>
      <c r="D7" s="37" t="s">
        <v>281</v>
      </c>
      <c r="E7" s="37">
        <v>2</v>
      </c>
      <c r="F7" s="10">
        <v>52.5</v>
      </c>
      <c r="G7" s="38"/>
      <c r="H7" s="114"/>
      <c r="I7" s="36"/>
      <c r="J7" s="37" t="s">
        <v>160</v>
      </c>
      <c r="K7" s="37" t="s">
        <v>281</v>
      </c>
      <c r="L7" s="37">
        <v>2</v>
      </c>
      <c r="M7" s="10">
        <v>52.5</v>
      </c>
      <c r="N7" s="38"/>
    </row>
    <row r="8" spans="1:14" ht="15.75" thickBot="1" x14ac:dyDescent="0.3">
      <c r="A8" s="92"/>
      <c r="B8" s="42"/>
      <c r="C8" s="43" t="s">
        <v>284</v>
      </c>
      <c r="D8" s="43" t="s">
        <v>284</v>
      </c>
      <c r="E8" s="43"/>
      <c r="F8" s="43"/>
      <c r="G8" s="27">
        <f>SUM(F3:F7)</f>
        <v>262.5</v>
      </c>
      <c r="H8" s="114"/>
      <c r="I8" s="39"/>
      <c r="J8" s="40" t="s">
        <v>161</v>
      </c>
      <c r="K8" s="40" t="s">
        <v>281</v>
      </c>
      <c r="L8" s="40">
        <v>2</v>
      </c>
      <c r="M8" s="16">
        <v>52.5</v>
      </c>
      <c r="N8" s="41"/>
    </row>
    <row r="9" spans="1:14" x14ac:dyDescent="0.25">
      <c r="A9" s="92"/>
      <c r="B9" s="137" t="s">
        <v>9</v>
      </c>
      <c r="C9" s="138" t="s">
        <v>284</v>
      </c>
      <c r="D9" s="138" t="s">
        <v>284</v>
      </c>
      <c r="E9" s="138"/>
      <c r="F9" s="138"/>
      <c r="G9" s="139"/>
      <c r="H9" s="114"/>
      <c r="I9" s="36"/>
      <c r="J9" s="37" t="s">
        <v>158</v>
      </c>
      <c r="K9" s="37" t="s">
        <v>281</v>
      </c>
      <c r="L9" s="37">
        <v>2</v>
      </c>
      <c r="M9" s="10">
        <v>52.5</v>
      </c>
      <c r="N9" s="38"/>
    </row>
    <row r="10" spans="1:14" x14ac:dyDescent="0.25">
      <c r="A10" s="92"/>
      <c r="B10" s="36"/>
      <c r="C10" s="37" t="s">
        <v>96</v>
      </c>
      <c r="D10" s="37" t="s">
        <v>281</v>
      </c>
      <c r="E10" s="37">
        <v>2</v>
      </c>
      <c r="F10" s="10">
        <v>52.5</v>
      </c>
      <c r="G10" s="38"/>
      <c r="H10" s="114"/>
      <c r="I10" s="39"/>
      <c r="J10" s="40" t="s">
        <v>159</v>
      </c>
      <c r="K10" s="40" t="s">
        <v>281</v>
      </c>
      <c r="L10" s="40">
        <v>4</v>
      </c>
      <c r="M10" s="16">
        <v>105</v>
      </c>
      <c r="N10" s="41"/>
    </row>
    <row r="11" spans="1:14" ht="15.75" thickBot="1" x14ac:dyDescent="0.3">
      <c r="A11" s="92"/>
      <c r="B11" s="39"/>
      <c r="C11" s="40" t="s">
        <v>97</v>
      </c>
      <c r="D11" s="40" t="s">
        <v>281</v>
      </c>
      <c r="E11" s="40">
        <v>2</v>
      </c>
      <c r="F11" s="16">
        <v>52.5</v>
      </c>
      <c r="G11" s="41"/>
      <c r="H11" s="114"/>
      <c r="I11" s="42"/>
      <c r="J11" s="43" t="s">
        <v>284</v>
      </c>
      <c r="K11" s="43" t="s">
        <v>284</v>
      </c>
      <c r="L11" s="43"/>
      <c r="M11" s="43"/>
      <c r="N11" s="27">
        <f>SUM(M7:M10)</f>
        <v>262.5</v>
      </c>
    </row>
    <row r="12" spans="1:14" x14ac:dyDescent="0.25">
      <c r="A12" s="92"/>
      <c r="B12" s="36"/>
      <c r="C12" s="37" t="s">
        <v>86</v>
      </c>
      <c r="D12" s="37" t="s">
        <v>281</v>
      </c>
      <c r="E12" s="37">
        <v>2</v>
      </c>
      <c r="F12" s="10">
        <v>52.5</v>
      </c>
      <c r="G12" s="38"/>
      <c r="H12" s="114"/>
      <c r="I12" s="137" t="s">
        <v>2</v>
      </c>
      <c r="J12" s="138" t="s">
        <v>284</v>
      </c>
      <c r="K12" s="138" t="s">
        <v>284</v>
      </c>
      <c r="L12" s="138"/>
      <c r="M12" s="138"/>
      <c r="N12" s="139"/>
    </row>
    <row r="13" spans="1:14" x14ac:dyDescent="0.25">
      <c r="A13" s="92"/>
      <c r="B13" s="39"/>
      <c r="C13" s="40" t="s">
        <v>87</v>
      </c>
      <c r="D13" s="40" t="s">
        <v>281</v>
      </c>
      <c r="E13" s="40">
        <v>2</v>
      </c>
      <c r="F13" s="16">
        <v>52.5</v>
      </c>
      <c r="G13" s="41"/>
      <c r="H13" s="114"/>
      <c r="I13" s="36"/>
      <c r="J13" s="37" t="s">
        <v>167</v>
      </c>
      <c r="K13" s="37" t="s">
        <v>281</v>
      </c>
      <c r="L13" s="37">
        <v>2</v>
      </c>
      <c r="M13" s="10">
        <v>52.5</v>
      </c>
      <c r="N13" s="38"/>
    </row>
    <row r="14" spans="1:14" x14ac:dyDescent="0.25">
      <c r="A14" s="92"/>
      <c r="B14" s="36"/>
      <c r="C14" s="37" t="s">
        <v>88</v>
      </c>
      <c r="D14" s="37" t="s">
        <v>281</v>
      </c>
      <c r="E14" s="37">
        <v>2</v>
      </c>
      <c r="F14" s="10">
        <v>52.5</v>
      </c>
      <c r="G14" s="38"/>
      <c r="H14" s="114"/>
      <c r="I14" s="39"/>
      <c r="J14" s="40" t="s">
        <v>168</v>
      </c>
      <c r="K14" s="40" t="s">
        <v>281</v>
      </c>
      <c r="L14" s="40">
        <v>2</v>
      </c>
      <c r="M14" s="16">
        <v>52.5</v>
      </c>
      <c r="N14" s="41"/>
    </row>
    <row r="15" spans="1:14" ht="15.75" thickBot="1" x14ac:dyDescent="0.3">
      <c r="A15" s="92"/>
      <c r="B15" s="42"/>
      <c r="C15" s="43" t="s">
        <v>284</v>
      </c>
      <c r="D15" s="43" t="s">
        <v>284</v>
      </c>
      <c r="E15" s="43"/>
      <c r="F15" s="43"/>
      <c r="G15" s="27">
        <f>SUM(F10:F14)</f>
        <v>262.5</v>
      </c>
      <c r="H15" s="114"/>
      <c r="I15" s="36"/>
      <c r="J15" s="37" t="s">
        <v>169</v>
      </c>
      <c r="K15" s="37" t="s">
        <v>281</v>
      </c>
      <c r="L15" s="37">
        <v>2</v>
      </c>
      <c r="M15" s="10">
        <v>52.5</v>
      </c>
      <c r="N15" s="38"/>
    </row>
    <row r="16" spans="1:14" ht="15.75" thickBot="1" x14ac:dyDescent="0.3">
      <c r="A16" s="92"/>
      <c r="B16" s="137" t="s">
        <v>8</v>
      </c>
      <c r="C16" s="138" t="s">
        <v>284</v>
      </c>
      <c r="D16" s="138" t="s">
        <v>284</v>
      </c>
      <c r="E16" s="138"/>
      <c r="F16" s="138"/>
      <c r="G16" s="139"/>
      <c r="H16" s="114"/>
      <c r="I16" s="42"/>
      <c r="J16" s="43" t="s">
        <v>284</v>
      </c>
      <c r="K16" s="43" t="s">
        <v>284</v>
      </c>
      <c r="L16" s="43"/>
      <c r="M16" s="43"/>
      <c r="N16" s="27">
        <f>SUM(M13:M15)</f>
        <v>157.5</v>
      </c>
    </row>
    <row r="17" spans="1:14" x14ac:dyDescent="0.25">
      <c r="A17" s="92"/>
      <c r="B17" s="36"/>
      <c r="C17" s="37" t="s">
        <v>106</v>
      </c>
      <c r="D17" s="37" t="s">
        <v>281</v>
      </c>
      <c r="E17" s="37">
        <v>2</v>
      </c>
      <c r="F17" s="10">
        <v>52.5</v>
      </c>
      <c r="G17" s="38"/>
      <c r="H17" s="114"/>
      <c r="I17" s="137" t="s">
        <v>176</v>
      </c>
      <c r="J17" s="138" t="s">
        <v>284</v>
      </c>
      <c r="K17" s="138" t="s">
        <v>284</v>
      </c>
      <c r="L17" s="138"/>
      <c r="M17" s="138"/>
      <c r="N17" s="139"/>
    </row>
    <row r="18" spans="1:14" x14ac:dyDescent="0.25">
      <c r="A18" s="92"/>
      <c r="B18" s="39"/>
      <c r="C18" s="40" t="s">
        <v>107</v>
      </c>
      <c r="D18" s="40" t="s">
        <v>281</v>
      </c>
      <c r="E18" s="40">
        <v>2</v>
      </c>
      <c r="F18" s="16">
        <v>52.5</v>
      </c>
      <c r="G18" s="41"/>
      <c r="H18" s="114"/>
      <c r="I18" s="36"/>
      <c r="J18" s="37" t="s">
        <v>177</v>
      </c>
      <c r="K18" s="37" t="s">
        <v>281</v>
      </c>
      <c r="L18" s="37">
        <v>2</v>
      </c>
      <c r="M18" s="10">
        <v>52.5</v>
      </c>
      <c r="N18" s="38"/>
    </row>
    <row r="19" spans="1:14" x14ac:dyDescent="0.25">
      <c r="A19" s="92"/>
      <c r="B19" s="36"/>
      <c r="C19" s="37" t="s">
        <v>108</v>
      </c>
      <c r="D19" s="37" t="s">
        <v>281</v>
      </c>
      <c r="E19" s="37">
        <v>2</v>
      </c>
      <c r="F19" s="10">
        <v>52.5</v>
      </c>
      <c r="G19" s="38"/>
      <c r="H19" s="114"/>
      <c r="I19" s="39"/>
      <c r="J19" s="40" t="s">
        <v>171</v>
      </c>
      <c r="K19" s="40" t="s">
        <v>281</v>
      </c>
      <c r="L19" s="40">
        <v>2</v>
      </c>
      <c r="M19" s="16">
        <v>52.5</v>
      </c>
      <c r="N19" s="41"/>
    </row>
    <row r="20" spans="1:14" ht="15.75" thickBot="1" x14ac:dyDescent="0.3">
      <c r="A20" s="92"/>
      <c r="B20" s="42"/>
      <c r="C20" s="43" t="s">
        <v>284</v>
      </c>
      <c r="D20" s="43" t="s">
        <v>284</v>
      </c>
      <c r="E20" s="43"/>
      <c r="F20" s="43"/>
      <c r="G20" s="27">
        <f>SUM(F17:F19)</f>
        <v>157.5</v>
      </c>
      <c r="H20" s="114"/>
      <c r="I20" s="36"/>
      <c r="J20" s="37" t="s">
        <v>178</v>
      </c>
      <c r="K20" s="37" t="s">
        <v>281</v>
      </c>
      <c r="L20" s="37">
        <v>2</v>
      </c>
      <c r="M20" s="10">
        <v>52.5</v>
      </c>
      <c r="N20" s="38"/>
    </row>
    <row r="21" spans="1:14" ht="15.75" thickBot="1" x14ac:dyDescent="0.3">
      <c r="A21" s="92"/>
      <c r="B21" s="137" t="s">
        <v>142</v>
      </c>
      <c r="C21" s="138" t="s">
        <v>284</v>
      </c>
      <c r="D21" s="138" t="s">
        <v>284</v>
      </c>
      <c r="E21" s="138"/>
      <c r="F21" s="138"/>
      <c r="G21" s="139"/>
      <c r="H21" s="114"/>
      <c r="I21" s="64"/>
      <c r="J21" s="63" t="s">
        <v>284</v>
      </c>
      <c r="K21" s="63" t="s">
        <v>284</v>
      </c>
      <c r="L21" s="63"/>
      <c r="M21" s="63"/>
      <c r="N21" s="35">
        <f>SUM(M18:M20)</f>
        <v>157.5</v>
      </c>
    </row>
    <row r="22" spans="1:14" x14ac:dyDescent="0.25">
      <c r="A22" s="92"/>
      <c r="B22" s="36"/>
      <c r="C22" s="37" t="s">
        <v>263</v>
      </c>
      <c r="D22" s="37" t="s">
        <v>281</v>
      </c>
      <c r="E22" s="37">
        <v>2</v>
      </c>
      <c r="F22" s="10">
        <v>52.5</v>
      </c>
      <c r="G22" s="38"/>
      <c r="H22" s="114"/>
      <c r="I22" s="137" t="s">
        <v>241</v>
      </c>
      <c r="J22" s="138" t="s">
        <v>284</v>
      </c>
      <c r="K22" s="138" t="s">
        <v>284</v>
      </c>
      <c r="L22" s="138"/>
      <c r="M22" s="138"/>
      <c r="N22" s="139"/>
    </row>
    <row r="23" spans="1:14" x14ac:dyDescent="0.25">
      <c r="A23" s="92"/>
      <c r="B23" s="39"/>
      <c r="C23" s="40" t="s">
        <v>264</v>
      </c>
      <c r="D23" s="40" t="s">
        <v>281</v>
      </c>
      <c r="E23" s="40">
        <v>2</v>
      </c>
      <c r="F23" s="16">
        <v>52.5</v>
      </c>
      <c r="G23" s="41"/>
      <c r="H23" s="114"/>
      <c r="I23" s="36"/>
      <c r="J23" s="37" t="s">
        <v>253</v>
      </c>
      <c r="K23" s="37" t="s">
        <v>281</v>
      </c>
      <c r="L23" s="37">
        <v>2</v>
      </c>
      <c r="M23" s="10">
        <v>52.5</v>
      </c>
      <c r="N23" s="38"/>
    </row>
    <row r="24" spans="1:14" ht="15.75" thickBot="1" x14ac:dyDescent="0.3">
      <c r="A24" s="92"/>
      <c r="B24" s="36"/>
      <c r="C24" s="37" t="s">
        <v>143</v>
      </c>
      <c r="D24" s="37" t="s">
        <v>281</v>
      </c>
      <c r="E24" s="37">
        <v>2</v>
      </c>
      <c r="F24" s="10">
        <v>52.5</v>
      </c>
      <c r="G24" s="38"/>
      <c r="H24" s="114"/>
      <c r="I24" s="64"/>
      <c r="J24" s="63" t="s">
        <v>284</v>
      </c>
      <c r="K24" s="63" t="s">
        <v>284</v>
      </c>
      <c r="L24" s="63"/>
      <c r="M24" s="63"/>
      <c r="N24" s="35">
        <f>SUM(M23:M23)</f>
        <v>52.5</v>
      </c>
    </row>
    <row r="25" spans="1:14" x14ac:dyDescent="0.25">
      <c r="A25" s="94"/>
      <c r="B25" s="39"/>
      <c r="C25" s="40" t="s">
        <v>144</v>
      </c>
      <c r="D25" s="40" t="s">
        <v>281</v>
      </c>
      <c r="E25" s="40">
        <v>2</v>
      </c>
      <c r="F25" s="16">
        <v>52.5</v>
      </c>
      <c r="G25" s="41"/>
      <c r="H25" s="113"/>
      <c r="I25" s="137" t="s">
        <v>238</v>
      </c>
      <c r="J25" s="138" t="s">
        <v>284</v>
      </c>
      <c r="K25" s="138" t="s">
        <v>284</v>
      </c>
      <c r="L25" s="138"/>
      <c r="M25" s="138">
        <v>0</v>
      </c>
      <c r="N25" s="139"/>
    </row>
    <row r="26" spans="1:14" x14ac:dyDescent="0.25">
      <c r="A26" s="94"/>
      <c r="B26" s="36"/>
      <c r="C26" s="37" t="s">
        <v>147</v>
      </c>
      <c r="D26" s="37" t="s">
        <v>281</v>
      </c>
      <c r="E26" s="37">
        <v>2</v>
      </c>
      <c r="F26" s="10">
        <v>52.5</v>
      </c>
      <c r="G26" s="38"/>
      <c r="H26" s="113"/>
      <c r="I26" s="36"/>
      <c r="J26" s="37" t="s">
        <v>253</v>
      </c>
      <c r="K26" s="37" t="s">
        <v>281</v>
      </c>
      <c r="L26" s="37">
        <v>2</v>
      </c>
      <c r="M26" s="10">
        <v>52.5</v>
      </c>
      <c r="N26" s="38"/>
    </row>
    <row r="27" spans="1:14" ht="15.75" thickBot="1" x14ac:dyDescent="0.3">
      <c r="A27" s="94"/>
      <c r="B27" s="39"/>
      <c r="C27" s="40" t="s">
        <v>148</v>
      </c>
      <c r="D27" s="40" t="s">
        <v>281</v>
      </c>
      <c r="E27" s="40">
        <v>2</v>
      </c>
      <c r="F27" s="16">
        <v>52.5</v>
      </c>
      <c r="G27" s="41"/>
      <c r="H27" s="113"/>
      <c r="I27" s="64"/>
      <c r="J27" s="63" t="s">
        <v>284</v>
      </c>
      <c r="K27" s="63" t="s">
        <v>284</v>
      </c>
      <c r="L27" s="63"/>
      <c r="M27" s="63"/>
      <c r="N27" s="35">
        <f>SUM(M26:M26)</f>
        <v>52.5</v>
      </c>
    </row>
    <row r="28" spans="1:14" x14ac:dyDescent="0.25">
      <c r="A28" s="94"/>
      <c r="B28" s="36"/>
      <c r="C28" s="37" t="s">
        <v>149</v>
      </c>
      <c r="D28" s="37" t="s">
        <v>281</v>
      </c>
      <c r="E28" s="37">
        <v>2</v>
      </c>
      <c r="F28" s="10">
        <v>52.5</v>
      </c>
      <c r="G28" s="38"/>
      <c r="H28" s="113"/>
      <c r="I28" s="137" t="s">
        <v>3</v>
      </c>
      <c r="J28" s="138" t="s">
        <v>284</v>
      </c>
      <c r="K28" s="138" t="s">
        <v>284</v>
      </c>
      <c r="L28" s="138"/>
      <c r="M28" s="138"/>
      <c r="N28" s="139"/>
    </row>
    <row r="29" spans="1:14" x14ac:dyDescent="0.25">
      <c r="A29" s="94"/>
      <c r="B29" s="39"/>
      <c r="C29" s="40" t="s">
        <v>150</v>
      </c>
      <c r="D29" s="40" t="s">
        <v>281</v>
      </c>
      <c r="E29" s="40">
        <v>2</v>
      </c>
      <c r="F29" s="16">
        <v>52.5</v>
      </c>
      <c r="G29" s="41"/>
      <c r="H29" s="113"/>
      <c r="I29" s="36"/>
      <c r="J29" s="37" t="s">
        <v>267</v>
      </c>
      <c r="K29" s="37" t="s">
        <v>281</v>
      </c>
      <c r="L29" s="37">
        <v>5</v>
      </c>
      <c r="M29" s="10">
        <v>131.25</v>
      </c>
      <c r="N29" s="38"/>
    </row>
    <row r="30" spans="1:14" ht="15.75" thickBot="1" x14ac:dyDescent="0.3">
      <c r="A30" s="94"/>
      <c r="B30" s="36"/>
      <c r="C30" s="37" t="s">
        <v>151</v>
      </c>
      <c r="D30" s="37" t="s">
        <v>281</v>
      </c>
      <c r="E30" s="37">
        <v>2</v>
      </c>
      <c r="F30" s="10">
        <v>52.5</v>
      </c>
      <c r="G30" s="38"/>
      <c r="H30" s="113"/>
      <c r="I30" s="64"/>
      <c r="J30" s="63" t="s">
        <v>284</v>
      </c>
      <c r="K30" s="63" t="s">
        <v>284</v>
      </c>
      <c r="L30" s="63"/>
      <c r="M30" s="63"/>
      <c r="N30" s="35">
        <f>SUM(M29:M29)</f>
        <v>131.25</v>
      </c>
    </row>
    <row r="31" spans="1:14" ht="15.75" thickBot="1" x14ac:dyDescent="0.3">
      <c r="A31" s="95"/>
      <c r="B31" s="42"/>
      <c r="C31" s="43" t="s">
        <v>284</v>
      </c>
      <c r="D31" s="43" t="s">
        <v>284</v>
      </c>
      <c r="E31" s="43"/>
      <c r="F31" s="43"/>
      <c r="G31" s="27">
        <f>SUM(F22:F30)</f>
        <v>472.5</v>
      </c>
      <c r="H31" s="113"/>
      <c r="I31" s="137" t="s">
        <v>268</v>
      </c>
      <c r="J31" s="138" t="s">
        <v>284</v>
      </c>
      <c r="K31" s="138" t="s">
        <v>284</v>
      </c>
      <c r="L31" s="138"/>
      <c r="M31" s="138"/>
      <c r="N31" s="139"/>
    </row>
    <row r="32" spans="1:14" x14ac:dyDescent="0.25">
      <c r="H32" s="94"/>
      <c r="I32" s="36"/>
      <c r="J32" s="37" t="s">
        <v>269</v>
      </c>
      <c r="K32" s="37" t="s">
        <v>281</v>
      </c>
      <c r="L32" s="37">
        <v>5</v>
      </c>
      <c r="M32" s="10">
        <v>131.25</v>
      </c>
      <c r="N32" s="38"/>
    </row>
    <row r="33" spans="1:14" ht="15.75" thickBot="1" x14ac:dyDescent="0.3">
      <c r="H33" s="95"/>
      <c r="I33" s="42"/>
      <c r="J33" s="43" t="s">
        <v>284</v>
      </c>
      <c r="K33" s="43" t="s">
        <v>284</v>
      </c>
      <c r="L33" s="43"/>
      <c r="M33" s="43"/>
      <c r="N33" s="27">
        <f>SUM(M32:M32)</f>
        <v>131.25</v>
      </c>
    </row>
    <row r="36" spans="1:14" x14ac:dyDescent="0.25">
      <c r="A36" s="94"/>
    </row>
    <row r="37" spans="1:14" x14ac:dyDescent="0.25">
      <c r="A37" s="94"/>
      <c r="H37" s="94"/>
    </row>
    <row r="38" spans="1:14" x14ac:dyDescent="0.25">
      <c r="A38" s="94"/>
      <c r="H38" s="94"/>
    </row>
    <row r="39" spans="1:14" x14ac:dyDescent="0.25">
      <c r="A39" s="94"/>
      <c r="H39" s="94"/>
    </row>
    <row r="40" spans="1:14" x14ac:dyDescent="0.25">
      <c r="A40" s="94"/>
      <c r="H40" s="94"/>
    </row>
    <row r="41" spans="1:14" x14ac:dyDescent="0.25">
      <c r="A41" s="94"/>
      <c r="H41" s="94"/>
    </row>
  </sheetData>
  <mergeCells count="13">
    <mergeCell ref="I25:N25"/>
    <mergeCell ref="I28:N28"/>
    <mergeCell ref="I31:N31"/>
    <mergeCell ref="B2:G2"/>
    <mergeCell ref="B9:G9"/>
    <mergeCell ref="B16:G16"/>
    <mergeCell ref="I2:N2"/>
    <mergeCell ref="B21:G21"/>
    <mergeCell ref="A1:N1"/>
    <mergeCell ref="I6:N6"/>
    <mergeCell ref="I12:N12"/>
    <mergeCell ref="I17:N17"/>
    <mergeCell ref="I22:N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Cronograma (2)</vt:lpstr>
      <vt:lpstr>Estimativa de tempo</vt:lpstr>
      <vt:lpstr>Plan4</vt:lpstr>
      <vt:lpstr>Cronograma</vt:lpstr>
      <vt:lpstr>Estimativa de tempo (2)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Ravena</dc:creator>
  <cp:lastModifiedBy>Rafael Ravena</cp:lastModifiedBy>
  <dcterms:created xsi:type="dcterms:W3CDTF">2015-05-12T19:14:25Z</dcterms:created>
  <dcterms:modified xsi:type="dcterms:W3CDTF">2015-05-30T04:04:05Z</dcterms:modified>
</cp:coreProperties>
</file>