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25" yWindow="15" windowWidth="18360" windowHeight="11655" tabRatio="653" firstSheet="1" activeTab="1"/>
  </bookViews>
  <sheets>
    <sheet name="Instructions_Notes to Preparer" sheetId="9" r:id="rId1"/>
    <sheet name="IGCE with Optional Task" sheetId="11" r:id="rId2"/>
    <sheet name="Travel Worksheet" sheetId="2" r:id="rId3"/>
    <sheet name="HW&amp;SW Worksheet" sheetId="4" r:id="rId4"/>
    <sheet name="Basis of Estimate" sheetId="5" r:id="rId5"/>
    <sheet name="T4 NG Labor" sheetId="7" r:id="rId6"/>
    <sheet name="LCAT Descriptions" sheetId="12" r:id="rId7"/>
  </sheets>
  <externalReferences>
    <externalReference r:id="rId8"/>
  </externalReferences>
  <definedNames>
    <definedName name="_xlnm._FilterDatabase" localSheetId="5" hidden="1">'T4 NG Labor'!$A$8:$E$1758</definedName>
    <definedName name="_xlnm.Print_Area" localSheetId="5">'T4 NG Labor'!#REF!</definedName>
    <definedName name="_xlnm.Print_Titles" localSheetId="5">'T4 NG Labor'!#REF!</definedName>
  </definedNames>
  <calcPr calcId="145621"/>
</workbook>
</file>

<file path=xl/calcChain.xml><?xml version="1.0" encoding="utf-8"?>
<calcChain xmlns="http://schemas.openxmlformats.org/spreadsheetml/2006/main">
  <c r="N86" i="11" l="1"/>
  <c r="N81" i="11"/>
  <c r="N80" i="11"/>
  <c r="E54" i="11" l="1"/>
  <c r="E55" i="11" l="1"/>
  <c r="E56" i="11"/>
  <c r="E53" i="11"/>
  <c r="E52" i="11"/>
  <c r="E51" i="11"/>
  <c r="E50" i="11"/>
  <c r="E49" i="11"/>
  <c r="E48" i="11"/>
  <c r="E47" i="11"/>
  <c r="A5" i="5" l="1"/>
  <c r="F26" i="11"/>
  <c r="F25" i="11"/>
  <c r="F24" i="11"/>
  <c r="F71" i="11"/>
  <c r="J71" i="11" s="1"/>
  <c r="K71" i="11" s="1"/>
  <c r="F22" i="11"/>
  <c r="G73" i="11"/>
  <c r="N73" i="11" s="1"/>
  <c r="G72" i="11"/>
  <c r="N72" i="11" s="1"/>
  <c r="G71" i="11"/>
  <c r="N71" i="11" s="1"/>
  <c r="G70" i="11"/>
  <c r="G75" i="11" s="1"/>
  <c r="J73" i="11"/>
  <c r="K73" i="11" s="1"/>
  <c r="J72" i="11"/>
  <c r="K72" i="11" s="1"/>
  <c r="K75" i="11" s="1"/>
  <c r="J70" i="11"/>
  <c r="K70" i="11" s="1"/>
  <c r="F21" i="11"/>
  <c r="N75" i="11" l="1"/>
  <c r="N70" i="11"/>
  <c r="B25" i="5"/>
  <c r="B24" i="5"/>
  <c r="B23" i="5"/>
  <c r="E9" i="4"/>
  <c r="A5" i="4"/>
  <c r="E9" i="2"/>
  <c r="F9" i="2"/>
  <c r="A5" i="2"/>
  <c r="J22" i="11"/>
  <c r="K22" i="11" s="1"/>
  <c r="J23" i="11"/>
  <c r="K23" i="11" s="1"/>
  <c r="J24" i="11"/>
  <c r="K24" i="11" s="1"/>
  <c r="J25" i="11"/>
  <c r="J26" i="11"/>
  <c r="J27" i="11"/>
  <c r="J28" i="11"/>
  <c r="J29" i="11"/>
  <c r="J30" i="11"/>
  <c r="J31" i="11"/>
  <c r="K31" i="11" s="1"/>
  <c r="J32" i="11"/>
  <c r="K32" i="11" s="1"/>
  <c r="J33" i="11"/>
  <c r="K33" i="11" s="1"/>
  <c r="J34" i="11"/>
  <c r="K34" i="11" s="1"/>
  <c r="J35" i="11"/>
  <c r="K35" i="11" s="1"/>
  <c r="J36" i="11"/>
  <c r="K36" i="11" s="1"/>
  <c r="J37" i="11"/>
  <c r="K37" i="11" s="1"/>
  <c r="J38" i="11"/>
  <c r="K38" i="11" s="1"/>
  <c r="J39" i="11"/>
  <c r="K39" i="11" s="1"/>
  <c r="J40" i="11"/>
  <c r="K40" i="11" s="1"/>
  <c r="J41" i="11"/>
  <c r="K41" i="11" s="1"/>
  <c r="J42" i="11"/>
  <c r="K42" i="11" s="1"/>
  <c r="J43" i="11"/>
  <c r="K43" i="11" s="1"/>
  <c r="J44" i="11"/>
  <c r="K44" i="11" s="1"/>
  <c r="J45" i="11"/>
  <c r="J46" i="11"/>
  <c r="K46" i="11" s="1"/>
  <c r="J47" i="11"/>
  <c r="K47" i="11" s="1"/>
  <c r="J48" i="11"/>
  <c r="K48" i="11" s="1"/>
  <c r="J49" i="11"/>
  <c r="K49" i="11" s="1"/>
  <c r="J50" i="11"/>
  <c r="K50" i="11" s="1"/>
  <c r="J51" i="11"/>
  <c r="K51" i="11" s="1"/>
  <c r="J52" i="11"/>
  <c r="K52" i="11" s="1"/>
  <c r="J53" i="11"/>
  <c r="K53" i="11" s="1"/>
  <c r="J54" i="11"/>
  <c r="K54" i="11" s="1"/>
  <c r="J55" i="11"/>
  <c r="K55" i="11" s="1"/>
  <c r="J56" i="11"/>
  <c r="K56" i="11" s="1"/>
  <c r="J57" i="11"/>
  <c r="K57" i="11" s="1"/>
  <c r="J58" i="11"/>
  <c r="K58" i="11" s="1"/>
  <c r="J59" i="11"/>
  <c r="K59" i="11" s="1"/>
  <c r="J60" i="11"/>
  <c r="K60" i="11" s="1"/>
  <c r="J61" i="11"/>
  <c r="K61" i="11" s="1"/>
  <c r="J62" i="11"/>
  <c r="K62" i="11" s="1"/>
  <c r="J63" i="11"/>
  <c r="K63" i="11" s="1"/>
  <c r="J64" i="11"/>
  <c r="K64" i="11" s="1"/>
  <c r="J65" i="11"/>
  <c r="K65" i="11" s="1"/>
  <c r="J66" i="11"/>
  <c r="K66" i="11" s="1"/>
  <c r="J21" i="11"/>
  <c r="K21" i="11" s="1"/>
  <c r="G22" i="11"/>
  <c r="N22" i="11" s="1"/>
  <c r="G23" i="11"/>
  <c r="N23" i="11" s="1"/>
  <c r="G24" i="11"/>
  <c r="N24" i="11" s="1"/>
  <c r="G31" i="11"/>
  <c r="N31" i="11" s="1"/>
  <c r="G33" i="11"/>
  <c r="G34" i="11"/>
  <c r="N34" i="11" s="1"/>
  <c r="G35" i="11"/>
  <c r="G36" i="11"/>
  <c r="N36" i="11" s="1"/>
  <c r="G37" i="11"/>
  <c r="G38" i="11"/>
  <c r="N38" i="11" s="1"/>
  <c r="G39" i="11"/>
  <c r="G40" i="11"/>
  <c r="N40" i="11" s="1"/>
  <c r="G41" i="11"/>
  <c r="G42" i="11"/>
  <c r="N42" i="11" s="1"/>
  <c r="G44" i="11"/>
  <c r="N44" i="11" s="1"/>
  <c r="G47" i="11"/>
  <c r="G48" i="11"/>
  <c r="N48" i="11" s="1"/>
  <c r="G49" i="11"/>
  <c r="N49" i="11" s="1"/>
  <c r="G50" i="11"/>
  <c r="N50" i="11" s="1"/>
  <c r="G51" i="11"/>
  <c r="N51" i="11" s="1"/>
  <c r="G52" i="11"/>
  <c r="N52" i="11" s="1"/>
  <c r="G53" i="11"/>
  <c r="N53" i="11" s="1"/>
  <c r="G54" i="11"/>
  <c r="N54" i="11" s="1"/>
  <c r="G55" i="11"/>
  <c r="N55" i="11" s="1"/>
  <c r="G56" i="11"/>
  <c r="N56" i="11" s="1"/>
  <c r="G57" i="11"/>
  <c r="N57" i="11" s="1"/>
  <c r="G58" i="11"/>
  <c r="N58" i="11" s="1"/>
  <c r="G59" i="11"/>
  <c r="N59" i="11" s="1"/>
  <c r="G60" i="11"/>
  <c r="N60" i="11" s="1"/>
  <c r="G61" i="11"/>
  <c r="N61" i="11" s="1"/>
  <c r="G62" i="11"/>
  <c r="N62" i="11" s="1"/>
  <c r="G63" i="11"/>
  <c r="N63" i="11" s="1"/>
  <c r="G64" i="11"/>
  <c r="N64" i="11" s="1"/>
  <c r="G65" i="11"/>
  <c r="N65" i="11" s="1"/>
  <c r="G66" i="11"/>
  <c r="N66" i="11" s="1"/>
  <c r="G21" i="11"/>
  <c r="N21" i="11" s="1"/>
  <c r="I45" i="11"/>
  <c r="E46" i="11"/>
  <c r="G46" i="11" s="1"/>
  <c r="N46" i="11" s="1"/>
  <c r="E45" i="11"/>
  <c r="G45" i="11" s="1"/>
  <c r="E43" i="11"/>
  <c r="G43" i="11" s="1"/>
  <c r="N43" i="11" s="1"/>
  <c r="G32" i="11"/>
  <c r="N32" i="11" s="1"/>
  <c r="G30" i="11"/>
  <c r="G29" i="11"/>
  <c r="G28" i="11"/>
  <c r="G27" i="11"/>
  <c r="G26" i="11"/>
  <c r="G25" i="11"/>
  <c r="C22" i="11"/>
  <c r="C21" i="11"/>
  <c r="N25" i="11" l="1"/>
  <c r="N45" i="11"/>
  <c r="N39" i="11"/>
  <c r="N35" i="11"/>
  <c r="N41" i="11"/>
  <c r="N37" i="11"/>
  <c r="N33" i="11"/>
  <c r="G68" i="11"/>
  <c r="N47" i="11"/>
  <c r="K45" i="11"/>
  <c r="K30" i="11"/>
  <c r="N30" i="11" s="1"/>
  <c r="K26" i="11"/>
  <c r="N26" i="11" s="1"/>
  <c r="K28" i="11"/>
  <c r="N28" i="11" s="1"/>
  <c r="K29" i="11"/>
  <c r="N29" i="11" s="1"/>
  <c r="K25" i="11"/>
  <c r="K27" i="11"/>
  <c r="K68" i="11" l="1"/>
  <c r="K76" i="11" s="1"/>
  <c r="N68" i="11"/>
  <c r="N76" i="11" s="1"/>
  <c r="N27" i="11"/>
  <c r="G76" i="11"/>
  <c r="F11" i="2" l="1"/>
  <c r="F12" i="2"/>
  <c r="F13" i="2"/>
  <c r="F14" i="2"/>
  <c r="F15" i="2"/>
  <c r="F16" i="2"/>
  <c r="F17" i="2"/>
  <c r="F18" i="2"/>
  <c r="F19" i="2"/>
  <c r="G81" i="11" s="1"/>
  <c r="K81" i="11" l="1"/>
  <c r="E10" i="4"/>
  <c r="E11" i="4"/>
  <c r="E12" i="4"/>
  <c r="E13" i="4"/>
  <c r="E14" i="4"/>
  <c r="E15" i="4"/>
  <c r="E16" i="4"/>
  <c r="E17" i="4"/>
  <c r="E18" i="4"/>
  <c r="E19" i="4"/>
  <c r="E20" i="4"/>
  <c r="E21" i="4"/>
  <c r="E22" i="4"/>
  <c r="E23" i="4"/>
  <c r="E24" i="4"/>
  <c r="E25" i="4"/>
  <c r="E26" i="4"/>
  <c r="E27" i="4" l="1"/>
  <c r="G80" i="11" s="1"/>
  <c r="K80" i="11" l="1"/>
  <c r="G83" i="11"/>
  <c r="G86" i="11" s="1"/>
  <c r="K83" i="11" l="1"/>
  <c r="K86" i="11" s="1"/>
  <c r="N83" i="11" l="1"/>
</calcChain>
</file>

<file path=xl/sharedStrings.xml><?xml version="1.0" encoding="utf-8"?>
<sst xmlns="http://schemas.openxmlformats.org/spreadsheetml/2006/main" count="6457" uniqueCount="722">
  <si>
    <t>Total Direct Labor Costs</t>
  </si>
  <si>
    <t>TOTAL</t>
  </si>
  <si>
    <t>DIRECT LABOR ESTIMATE</t>
  </si>
  <si>
    <t>Total Other Direct Costs</t>
  </si>
  <si>
    <t>Project Title:</t>
  </si>
  <si>
    <t>INDEPENDENT GOVERNMENT COST ESTIMATE (IGCE)</t>
  </si>
  <si>
    <t>Program Center/Office:</t>
  </si>
  <si>
    <t>Date Prepared:</t>
  </si>
  <si>
    <t>Base Period:</t>
  </si>
  <si>
    <t>No. of Options:</t>
  </si>
  <si>
    <t xml:space="preserve">Annual escalation </t>
  </si>
  <si>
    <t>**(Do not make any entries below this line)**</t>
  </si>
  <si>
    <t>Labor category</t>
  </si>
  <si>
    <t>U.S. Department of Veterans Affairs</t>
  </si>
  <si>
    <t>Task</t>
  </si>
  <si>
    <t>Other Direct Costs</t>
  </si>
  <si>
    <t>Travel</t>
  </si>
  <si>
    <t>(Use Detailed Worksheet )</t>
  </si>
  <si>
    <t>Hardware/Software</t>
  </si>
  <si>
    <r>
      <t xml:space="preserve"> </t>
    </r>
    <r>
      <rPr>
        <sz val="10"/>
        <color rgb="FF000000"/>
        <rFont val="Arial"/>
        <family val="2"/>
      </rPr>
      <t xml:space="preserve">Number of Trips </t>
    </r>
    <r>
      <rPr>
        <sz val="10"/>
        <rFont val="Arial"/>
        <family val="2"/>
      </rPr>
      <t xml:space="preserve"> </t>
    </r>
  </si>
  <si>
    <r>
      <t xml:space="preserve"> </t>
    </r>
    <r>
      <rPr>
        <sz val="10"/>
        <color rgb="FF000000"/>
        <rFont val="Arial"/>
        <family val="2"/>
      </rPr>
      <t xml:space="preserve">Number of Persons </t>
    </r>
    <r>
      <rPr>
        <sz val="10"/>
        <rFont val="Arial"/>
        <family val="2"/>
      </rPr>
      <t xml:space="preserve"> </t>
    </r>
  </si>
  <si>
    <r>
      <t xml:space="preserve"> </t>
    </r>
    <r>
      <rPr>
        <sz val="10"/>
        <color rgb="FF000000"/>
        <rFont val="Arial"/>
        <family val="2"/>
      </rPr>
      <t xml:space="preserve">Number of Days </t>
    </r>
    <r>
      <rPr>
        <sz val="10"/>
        <rFont val="Arial"/>
        <family val="2"/>
      </rPr>
      <t xml:space="preserve"> </t>
    </r>
  </si>
  <si>
    <r>
      <t xml:space="preserve"> </t>
    </r>
    <r>
      <rPr>
        <sz val="10"/>
        <color rgb="FF000000"/>
        <rFont val="Arial"/>
        <family val="2"/>
      </rPr>
      <t>Total</t>
    </r>
    <r>
      <rPr>
        <sz val="10"/>
        <rFont val="Arial"/>
        <family val="2"/>
      </rPr>
      <t xml:space="preserve"> </t>
    </r>
  </si>
  <si>
    <r>
      <t>Round Trip</t>
    </r>
    <r>
      <rPr>
        <sz val="10"/>
        <color rgb="FF000000"/>
        <rFont val="Arial"/>
        <family val="2"/>
      </rPr>
      <t xml:space="preserve"> </t>
    </r>
    <r>
      <rPr>
        <sz val="10"/>
        <rFont val="Arial"/>
        <family val="2"/>
      </rPr>
      <t xml:space="preserve"> Location</t>
    </r>
  </si>
  <si>
    <t xml:space="preserve"> TOTAL COST: </t>
  </si>
  <si>
    <t>Travel Worksheet</t>
  </si>
  <si>
    <t>Hardware/Software Worksheet</t>
  </si>
  <si>
    <t>Item #</t>
  </si>
  <si>
    <t>Description/ Part Number</t>
  </si>
  <si>
    <t>Quantity</t>
  </si>
  <si>
    <t>Unit Price</t>
  </si>
  <si>
    <t>Extended Amount</t>
  </si>
  <si>
    <t>Total Cost</t>
  </si>
  <si>
    <t>Assumptions/Groundrules</t>
  </si>
  <si>
    <t>IGCE POC:</t>
  </si>
  <si>
    <t>http://www.gsa.gov/portal/category/21287</t>
  </si>
  <si>
    <t>Per Diem</t>
  </si>
  <si>
    <t>Source Links:</t>
  </si>
  <si>
    <t>http://www.enterprise.com/car_rental/home.do</t>
  </si>
  <si>
    <t>Car Rental</t>
  </si>
  <si>
    <t>System Architect</t>
  </si>
  <si>
    <t>Installation Technician</t>
  </si>
  <si>
    <t>508 Compliance Analyst</t>
  </si>
  <si>
    <t>508 Compliance Expert</t>
  </si>
  <si>
    <t>Administrative/Clerical Assistant I</t>
  </si>
  <si>
    <t>Administrative/Clerical Assistant II</t>
  </si>
  <si>
    <t>Administrative/Clerical Assistant III</t>
  </si>
  <si>
    <t xml:space="preserve">Analyst, Junior </t>
  </si>
  <si>
    <t>Application Administration Technician</t>
  </si>
  <si>
    <t>Application Administrator</t>
  </si>
  <si>
    <t>Application Analyst</t>
  </si>
  <si>
    <t>Applications/Systems Analyst, Senior</t>
  </si>
  <si>
    <t xml:space="preserve">Architect </t>
  </si>
  <si>
    <t>Architecture Analyst</t>
  </si>
  <si>
    <t xml:space="preserve">Architecture Analyst, Senior </t>
  </si>
  <si>
    <t xml:space="preserve">Business Analyst, Senior </t>
  </si>
  <si>
    <t>Business Process Analyst</t>
  </si>
  <si>
    <t>Business Process Expert</t>
  </si>
  <si>
    <t>Business Process Re-engineer</t>
  </si>
  <si>
    <t>Business Process Technician</t>
  </si>
  <si>
    <t>CAD Technician</t>
  </si>
  <si>
    <t>CAD Technician, Senior</t>
  </si>
  <si>
    <t>Configuration Analyst</t>
  </si>
  <si>
    <t>Configuration Management Technician</t>
  </si>
  <si>
    <t>Configuration Manager</t>
  </si>
  <si>
    <t xml:space="preserve">Configuration Manager, Senior </t>
  </si>
  <si>
    <t>Construction Engineer</t>
  </si>
  <si>
    <t>Cost Estimator/Analyst</t>
  </si>
  <si>
    <t>Customer Service Engineer</t>
  </si>
  <si>
    <t>Customer Service Manager</t>
  </si>
  <si>
    <t>Customer Service Technician</t>
  </si>
  <si>
    <t xml:space="preserve">Cyber Security Analyst, Expert </t>
  </si>
  <si>
    <t>Cyber Security Engineer</t>
  </si>
  <si>
    <t>Cyber Security Engineer, Senior</t>
  </si>
  <si>
    <t>Data Management Technician</t>
  </si>
  <si>
    <t>Data Manager</t>
  </si>
  <si>
    <t>Database Administration Technician</t>
  </si>
  <si>
    <t>Database Administrator</t>
  </si>
  <si>
    <t>Database Administrator, Senior</t>
  </si>
  <si>
    <t>Database Analyst</t>
  </si>
  <si>
    <t>Database Architect</t>
  </si>
  <si>
    <t>Database Architect, Senior</t>
  </si>
  <si>
    <t>Deployment Analyst</t>
  </si>
  <si>
    <t>Deployment Manager, Senior</t>
  </si>
  <si>
    <t>Deployment Technician, Junior</t>
  </si>
  <si>
    <t>Developer</t>
  </si>
  <si>
    <t xml:space="preserve">Developer, Expert </t>
  </si>
  <si>
    <t>Developer, Junior</t>
  </si>
  <si>
    <t>Developer, Senior</t>
  </si>
  <si>
    <t>Development Manager</t>
  </si>
  <si>
    <t>Disaster Recovery Analyst</t>
  </si>
  <si>
    <t>Disaster Recovery Manager</t>
  </si>
  <si>
    <t>Earned Value Management Expert</t>
  </si>
  <si>
    <t>Electronic Librarian</t>
  </si>
  <si>
    <t>Electronic Library Assistant</t>
  </si>
  <si>
    <t>Engineer</t>
  </si>
  <si>
    <t>Engineering Analyst</t>
  </si>
  <si>
    <t xml:space="preserve">Engineering Analyst, Senior </t>
  </si>
  <si>
    <t>ERP Programmer</t>
  </si>
  <si>
    <t>ERP Systems Analyst</t>
  </si>
  <si>
    <t>Financial Analyst</t>
  </si>
  <si>
    <t>Financial Analyst, Senior</t>
  </si>
  <si>
    <t>Financial Technician, Junior</t>
  </si>
  <si>
    <t>Functional Analyst</t>
  </si>
  <si>
    <t>Functional Analyst, Junior</t>
  </si>
  <si>
    <t>Functional Analyst, Senior</t>
  </si>
  <si>
    <t>Functional Area Analyst</t>
  </si>
  <si>
    <t>Functional Area Analyst, Senior</t>
  </si>
  <si>
    <t>Functional Area Expert I</t>
  </si>
  <si>
    <t>Functional Area Expert II</t>
  </si>
  <si>
    <t>Hardware Installation Technician</t>
  </si>
  <si>
    <t>Human Factors Engineer</t>
  </si>
  <si>
    <t>Human Factors Engineer, Junior</t>
  </si>
  <si>
    <t>HVAC Expert, Senior</t>
  </si>
  <si>
    <t>HVAC Specialist</t>
  </si>
  <si>
    <t>Installation Engineer</t>
  </si>
  <si>
    <t xml:space="preserve">Installation Engineer, Senior </t>
  </si>
  <si>
    <t>Integrated Schedule Analyst, Senior</t>
  </si>
  <si>
    <t>Integrated Scheduler</t>
  </si>
  <si>
    <t>Integration Engineer</t>
  </si>
  <si>
    <t>Integration Engineer, Expert</t>
  </si>
  <si>
    <t xml:space="preserve">Integration Engineer, Senior </t>
  </si>
  <si>
    <t xml:space="preserve">Library Expert, Senior </t>
  </si>
  <si>
    <t>Logistics Analyst</t>
  </si>
  <si>
    <t>Logistics Analyst, Junior</t>
  </si>
  <si>
    <t>Modeling and Simulation Engineer</t>
  </si>
  <si>
    <t>Modeling Technician</t>
  </si>
  <si>
    <t>Network Administration Technician</t>
  </si>
  <si>
    <t>Network Administrator</t>
  </si>
  <si>
    <t xml:space="preserve">Network Administrator, Senior </t>
  </si>
  <si>
    <t>Network Engineer</t>
  </si>
  <si>
    <t>Performance Analyst</t>
  </si>
  <si>
    <t>Physical Security Specialist</t>
  </si>
  <si>
    <t xml:space="preserve">Policy Analyst, Senior </t>
  </si>
  <si>
    <t>Policy Assistant</t>
  </si>
  <si>
    <t>Process Analyst, Senior</t>
  </si>
  <si>
    <t>Process Modeler</t>
  </si>
  <si>
    <t xml:space="preserve">Product Analyst, Senior </t>
  </si>
  <si>
    <t>Program Analyst</t>
  </si>
  <si>
    <t>Program Analyst, Expert</t>
  </si>
  <si>
    <t>Program Analyst, Junior</t>
  </si>
  <si>
    <t>Program Analyst, Senior</t>
  </si>
  <si>
    <t>Program Manager</t>
  </si>
  <si>
    <t>Project Analyst</t>
  </si>
  <si>
    <t>Project Manager</t>
  </si>
  <si>
    <t>Quality Assurance Manager</t>
  </si>
  <si>
    <t>Release Manager</t>
  </si>
  <si>
    <t>Risk Management Analyst</t>
  </si>
  <si>
    <t>Risk Management Technician, Junior</t>
  </si>
  <si>
    <t>Risk Manager, Senior</t>
  </si>
  <si>
    <t>Scheduling Technician</t>
  </si>
  <si>
    <t>Security Administrator, Senior</t>
  </si>
  <si>
    <t>Security Analyst</t>
  </si>
  <si>
    <t>Security Analyst, Senior</t>
  </si>
  <si>
    <t>Security Technician</t>
  </si>
  <si>
    <t>Software Engineer</t>
  </si>
  <si>
    <t>Software/System Architect</t>
  </si>
  <si>
    <t>Software/System Architect, Junior</t>
  </si>
  <si>
    <t>Software/System Architect, Senior</t>
  </si>
  <si>
    <t>System Administration Technician</t>
  </si>
  <si>
    <t>System Administrator</t>
  </si>
  <si>
    <t xml:space="preserve">System Administrator, Senior </t>
  </si>
  <si>
    <t>System Installation Engineer</t>
  </si>
  <si>
    <t>System Maintenance Engineer</t>
  </si>
  <si>
    <t>System Maintenance Manager</t>
  </si>
  <si>
    <t>System Maintenance Technician</t>
  </si>
  <si>
    <t>System Maintenance Technician II</t>
  </si>
  <si>
    <t>System Modeling and Simulation Engineer</t>
  </si>
  <si>
    <t>System Security Administrator</t>
  </si>
  <si>
    <t>System Security Engineer</t>
  </si>
  <si>
    <t>System Security Technician</t>
  </si>
  <si>
    <t>System/Network Architect</t>
  </si>
  <si>
    <t>Technical Applications/Systems Analyst</t>
  </si>
  <si>
    <t xml:space="preserve">Technical Systems Architect, Expert </t>
  </si>
  <si>
    <t>Technical Writer</t>
  </si>
  <si>
    <t>Technical Editor</t>
  </si>
  <si>
    <t>Technical Writer/Editor, Senior</t>
  </si>
  <si>
    <t>Test Engineer</t>
  </si>
  <si>
    <t xml:space="preserve">Test Engineer, Senior </t>
  </si>
  <si>
    <t>Test Manager</t>
  </si>
  <si>
    <t>Test Planner/Engineer</t>
  </si>
  <si>
    <t>Testing Technician</t>
  </si>
  <si>
    <t>Trainer</t>
  </si>
  <si>
    <t>Trainer, senior</t>
  </si>
  <si>
    <t>Training Developer</t>
  </si>
  <si>
    <t>Web Application Analyst</t>
  </si>
  <si>
    <t>Web Designer</t>
  </si>
  <si>
    <t>Web Manager</t>
  </si>
  <si>
    <t>Web Technician, Junior</t>
  </si>
  <si>
    <t>Project Director</t>
  </si>
  <si>
    <t>TAC Number:</t>
  </si>
  <si>
    <r>
      <t xml:space="preserve"> </t>
    </r>
    <r>
      <rPr>
        <sz val="10"/>
        <color rgb="FF000000"/>
        <rFont val="Arial"/>
        <family val="2"/>
      </rPr>
      <t>Cost per Trip</t>
    </r>
  </si>
  <si>
    <t>Associated Task</t>
  </si>
  <si>
    <t xml:space="preserve"> INDEPENDENT GOVERNMENT COST ESTIMATE (IGCE)</t>
  </si>
  <si>
    <t>DEPARTMENT OF VETERANS AFFAIRS</t>
  </si>
  <si>
    <t>Average Air Fare</t>
  </si>
  <si>
    <t>http://www.transtats.bts.gov/AverageFare/default.aspx</t>
  </si>
  <si>
    <t>Annual amounts will be calculated -</t>
  </si>
  <si>
    <t>(Cost elements that do not apply should be given a "0" value.)</t>
  </si>
  <si>
    <t>(range typically 1.5%-3.5%)</t>
  </si>
  <si>
    <t>Please note this is not a material purchase list. This should be a high level material listing required for each task in the PWS</t>
  </si>
  <si>
    <t>Please note:  The Contracting Officer may request additional travel detail.</t>
  </si>
  <si>
    <t>(If the effort or value for any item increases/decreases (except as a result of escalation), the rationale must be included.)</t>
  </si>
  <si>
    <t>Provide all rationale used to develop the IGCE and include sources. For Example:</t>
  </si>
  <si>
    <t>Product or Service Description</t>
  </si>
  <si>
    <t>% Assigned</t>
  </si>
  <si>
    <t>On-Site</t>
  </si>
  <si>
    <t>Off-Site</t>
  </si>
  <si>
    <t>Option 1</t>
  </si>
  <si>
    <t xml:space="preserve">Base </t>
  </si>
  <si>
    <t>Base Labor Hours</t>
  </si>
  <si>
    <t>Base Loaded Labor Rate</t>
  </si>
  <si>
    <t>Option 1 Labor Hours</t>
  </si>
  <si>
    <t>Option 1 Labor Rates</t>
  </si>
  <si>
    <t>Base</t>
  </si>
  <si>
    <t>FOUO</t>
  </si>
  <si>
    <t>PROCUREMENT SENSITIVE</t>
  </si>
  <si>
    <t>Total Estimated Cost (Yearly totals rounded to the nearest dollar)</t>
  </si>
  <si>
    <t>Labor:</t>
  </si>
  <si>
    <t>HW/SW:</t>
  </si>
  <si>
    <t>Travel:</t>
  </si>
  <si>
    <t>5.1 Project Management</t>
  </si>
  <si>
    <t>Base Period</t>
  </si>
  <si>
    <t>Product Service Code (PSC)</t>
  </si>
  <si>
    <t xml:space="preserve">(Fill in Green Shaded Areas Only. Calculations will be made for option years based on base year labor rate input and annual escalation.  For Labor, enter hours for base and each option period performance )  </t>
  </si>
  <si>
    <t>Total Direct Labor Base Tasks</t>
  </si>
  <si>
    <t>Total Direct Labor Optional Task</t>
  </si>
  <si>
    <t>Washington, DC</t>
  </si>
  <si>
    <t>Estimated Roundtrip Airfare:</t>
  </si>
  <si>
    <t>Estimated Car Rental:</t>
  </si>
  <si>
    <t>Estimated Per Diem:</t>
  </si>
  <si>
    <t>Use the the link for Average Air Fare to get the most current national average.</t>
  </si>
  <si>
    <t>Assume about 3% escalation to bring to current year based on previous years fare rates.</t>
  </si>
  <si>
    <t xml:space="preserve">T4 NG AVERAGE FULLY LOADED BLENDED LABOR RATES:  </t>
  </si>
  <si>
    <t>LABOR CATEGORY</t>
  </si>
  <si>
    <t>OCONUS</t>
  </si>
  <si>
    <t>Application Analyst, Senior</t>
  </si>
  <si>
    <t>Architect, Senior</t>
  </si>
  <si>
    <t xml:space="preserve">Biomedical Engineer </t>
  </si>
  <si>
    <t>Biostatistician</t>
  </si>
  <si>
    <t>Cyber Security Specialist, Senior</t>
  </si>
  <si>
    <t>Engineering Architecture Analyst, Senior</t>
  </si>
  <si>
    <t>ERP Programmer, Junior</t>
  </si>
  <si>
    <t>ERP Programmer, Senior</t>
  </si>
  <si>
    <t xml:space="preserve">Health Insurance Manager </t>
  </si>
  <si>
    <t>Human Factors Engineer, Senior</t>
  </si>
  <si>
    <t xml:space="preserve">Informatic Specialist/Bioinformatician </t>
  </si>
  <si>
    <t>Logistics Analyst, Senior</t>
  </si>
  <si>
    <t>Medical Billing/Account Management Specialist</t>
  </si>
  <si>
    <t>Modeling and Simulation Engineer, Senior</t>
  </si>
  <si>
    <t>Modeling and Simulation Engineering, Expert</t>
  </si>
  <si>
    <t>Physical Security Specialist, Senior</t>
  </si>
  <si>
    <t>Public Health Analyst</t>
  </si>
  <si>
    <t>Software Engineer, Senior</t>
  </si>
  <si>
    <t>System Engineer, Junior</t>
  </si>
  <si>
    <t>System Engineer</t>
  </si>
  <si>
    <t>System Engineer, Senior</t>
  </si>
  <si>
    <t>Telecommunications Engineer</t>
  </si>
  <si>
    <t>Telecommunications Engineer, Senior</t>
  </si>
  <si>
    <t>Trainer, Senior</t>
  </si>
  <si>
    <t xml:space="preserve">Training Developer, Senior </t>
  </si>
  <si>
    <t>Web Designer, Senior</t>
  </si>
  <si>
    <t>ORDERING PERIOD</t>
  </si>
  <si>
    <t>BY1</t>
  </si>
  <si>
    <t>BY2</t>
  </si>
  <si>
    <t>BY3</t>
  </si>
  <si>
    <t>BY4</t>
  </si>
  <si>
    <t>BY5</t>
  </si>
  <si>
    <t>OY1</t>
  </si>
  <si>
    <t>OY2</t>
  </si>
  <si>
    <t>OY3</t>
  </si>
  <si>
    <t>OY4</t>
  </si>
  <si>
    <t>OY5</t>
  </si>
  <si>
    <t>TRANSFORMATION TWENTY-ONE TOTAL TECHNOLOGY NEXT GENERATION (T4NG)</t>
  </si>
  <si>
    <t>Labor rates escalated 1.56 % based on a composite escalation rate for all T4NG labor categories currently on contract.</t>
  </si>
  <si>
    <t>Location</t>
  </si>
  <si>
    <t>**FILTER BY LCAT AND ORDERING PERIOD USING DROPDOWN LISTS ON ROW 4</t>
  </si>
  <si>
    <t>Note:  For 3rd quarter 2015, average domestic airline fare is $370.74 excluding baggage fees.</t>
  </si>
  <si>
    <t>Labor Category</t>
  </si>
  <si>
    <t>Description</t>
  </si>
  <si>
    <t>Education Level</t>
  </si>
  <si>
    <t>Degree In</t>
  </si>
  <si>
    <t>Number of years experience</t>
  </si>
  <si>
    <t>Substitutions</t>
  </si>
  <si>
    <t>001</t>
  </si>
  <si>
    <t>The 508 Compliance Analyst must have experience in the Analysis of various IT hardware and software products, tools, and projects to assess, document and report on their compliance with Section 508 of the Americans with Disabilities Act.</t>
  </si>
  <si>
    <t>Bachelor's Degree</t>
  </si>
  <si>
    <t xml:space="preserve">Degree in engineering, or a related scientific or technical discipline is required.  </t>
  </si>
  <si>
    <t>8 years of additional relevant experience may be substituted for education</t>
  </si>
  <si>
    <t>002</t>
  </si>
  <si>
    <t xml:space="preserve">The 508 Compliance Expert must have a thorough understanding of Section 508 of the American with Disabilities Act (ADA) and apply this knowledge  to create strategies for bringing the maximum functionality to ADA users.  508 compliance experience must be for both IT hardware and software.  The 508 compliance expert must have experience in redesigning and/or developing solutions to ensure IT hardware and software compliance if an accessibility problem is detected. </t>
  </si>
  <si>
    <t>5 years</t>
  </si>
  <si>
    <t>003</t>
  </si>
  <si>
    <t>The Clerical Assistant I must have experience in typing documents without error and receive and log guests in and out of a facility.  Must have experience with phone systems and take message competently.</t>
  </si>
  <si>
    <t>High School or GED</t>
  </si>
  <si>
    <t>004</t>
  </si>
  <si>
    <t xml:space="preserve">In addition to the experience as described in Clerical Assistant I, the Clerical Assistant II must have experience and be proficient with graphic tools and produce documents without errors.  Must be able to plan, maintain and manage schedules for staff. </t>
  </si>
  <si>
    <t>AA or 2 year business school</t>
  </si>
  <si>
    <t>4 years</t>
  </si>
  <si>
    <t>4 years of additional relevant experience may be substituted for education</t>
  </si>
  <si>
    <t>005</t>
  </si>
  <si>
    <t>In addition to the experience as described in Clerical Assistant I and II, the Clerical Assistant III must have experience  and be proficient with a wide variety of graphic and office automation tools and produce documents without errors.   The Clerical Assistant III must have experience and knowledge in proofreading and editing documents that are highly technical in nature which was created by others to ensure proper format, grammar, and style.</t>
  </si>
  <si>
    <t>8 years</t>
  </si>
  <si>
    <t>006</t>
  </si>
  <si>
    <t>A Junior Analyst must have experience with data gathering and creating reports to display data using common office automation tools.</t>
  </si>
  <si>
    <t>AA or 2 year technical school</t>
  </si>
  <si>
    <t>Business Discipline</t>
  </si>
  <si>
    <t>007</t>
  </si>
  <si>
    <t>Has vast knowledge and familiarity with given business, functional, or technical area and or disciplines. Possess ability to communicate using terminology unique to the discipline. Has experience in gathering and compiling information for analysis based on discussion with operational staff and reading technical documentation.</t>
  </si>
  <si>
    <t>3 years</t>
  </si>
  <si>
    <t>008</t>
  </si>
  <si>
    <t>An Application Administrator has experience in managing the daily routine operations and maintenance of IT software system applications.  Must be able to communicate with end users and understand issues related to end user applications.</t>
  </si>
  <si>
    <t>Computer Science, Engineering, Math, Graduate of Technical School, or equivalent</t>
  </si>
  <si>
    <t>009</t>
  </si>
  <si>
    <t>An Application Analyst must have experience in gathering data regarding performance, cost, and compatibility attributes of commercial off-the-shelf software and development applications.  They must also have experience in the study of application and the consumption of system resources and be able to detect problems with software applications.</t>
  </si>
  <si>
    <t>Computer Science, Engineering, Math, or equivalent</t>
  </si>
  <si>
    <t>010</t>
  </si>
  <si>
    <t>Application Analyst, senior</t>
  </si>
  <si>
    <t>A Senior Application Analyst must have experience in conducting analysis of various commercial off-the-shelf computer applications and internal applications and identify strengths and weaknesses for use in different environments.  They must also have experience in the study of application and the consumption of system resources and be able to detect problems such as dead locks, run away jobs as well as security issues.  A Senior Application Analyst must be able to direct and guide junior members of a project team and give feedback to developers.</t>
  </si>
  <si>
    <t>10 years</t>
  </si>
  <si>
    <t>011</t>
  </si>
  <si>
    <t>A Senior Applications/System Analyst must have extensive IT experience in the analysis, design, and integration of information systems and commercial-off-the-shelf (COTS) and development software. Must be well versed in understanding structured analysis and design methodologies for the translation of systems requirements from business needs with a proven track record.  Must be able to evaluate cost factors and risk.</t>
  </si>
  <si>
    <t>012</t>
  </si>
  <si>
    <t xml:space="preserve">Experience in design and development of IT architecture.  Experience in creating diagrams and documentation with  all components that comprise systems including network topology. </t>
  </si>
  <si>
    <t>013</t>
  </si>
  <si>
    <t>Architect, senior</t>
  </si>
  <si>
    <t xml:space="preserve">Extensive experience in design and development of IT architecture.  Experience must include a wide range of work in creating diagrams and documentation with  all components that comprise IT systems including network topology. </t>
  </si>
  <si>
    <t>Master's Degree</t>
  </si>
  <si>
    <t>10 years of additional relevant experience may be substituted for education</t>
  </si>
  <si>
    <t>014</t>
  </si>
  <si>
    <t>An Architecture Analyst has experience in gathering and compiling data necessary to analyze software architecture. Can evaluate data to quickly identify problems, issues and gaps. Is able to recommend solutions.</t>
  </si>
  <si>
    <t>015</t>
  </si>
  <si>
    <t>A Sr. Architecture Analyst has vast experience in coordinating with program and project leaders to analyze system architecture. Is able to thoroughly identify strategies for addressing requirements, risks, and issues. Is able to conduct detailed trade-off analysis of requirements against fiscal, schedule, and performance issues. Is able to quickly resolve issues and create architectural vision.</t>
  </si>
  <si>
    <t>016</t>
  </si>
  <si>
    <t>Biomedical Engineer</t>
  </si>
  <si>
    <t>A Biomedical Engineer applies engineering principles and design concepts to medicine and biology for healthcare purposes (e.g. diagnostic or therapeutic). This field seeks to close the gap between engineering and medicine: It combines the design and problem solving skills of engineering with medical and biological sciences to advance healthcare treatment, including diagnosis, monitoring, and therapy.</t>
  </si>
  <si>
    <t xml:space="preserve">Biomedical engineering or other engineering or technical discipline is required.  </t>
  </si>
  <si>
    <t>017</t>
  </si>
  <si>
    <t>A Biostatistician specializes in the application of statistics and/or computer technology to biological studies applying the use of statistical software packages such as SAS, BMDP, SPSS, or PL/1.</t>
  </si>
  <si>
    <t xml:space="preserve">computer science, electronics engineering or other engineering or technical discipline is required.  </t>
  </si>
  <si>
    <t>018</t>
  </si>
  <si>
    <t>A Senior Business Analyst has experience in the effective use of data provided by cost estimators to create overall cost versus benefit assessment while considering functional benefits, technical performance, risks, and schedule concerns.</t>
  </si>
  <si>
    <t xml:space="preserve">A Bachelors Degree in Operations Research, Mathematics, Computer Science, Cost Accounting or related scientific or technical discipline.  </t>
  </si>
  <si>
    <t>019</t>
  </si>
  <si>
    <t>A Business Process Analyst must have experience in the analysis of IT business and information environment, activities, and events.  Must experience in finding trends, errors and reviewing data with report writing skills.</t>
  </si>
  <si>
    <t>020</t>
  </si>
  <si>
    <t>A Business Process Expert has experience in the analysis of IT business and information environment, activities, and events.  Must have deep knowledge of data analysis, trend finding, patterns and be able to identify risks and offer solutions for improving processes that will improve overall agency performance..</t>
  </si>
  <si>
    <t>021</t>
  </si>
  <si>
    <t>A business process reengineer must have experience in the analysis of IT business and information environment and be able to effectively recommend and implement improvements to the business and data architectures that will improve overall agency performance.</t>
  </si>
  <si>
    <t>022</t>
  </si>
  <si>
    <t>A Business Process Technician must have knowledge of IT business and information environment and be able to implement recommended improvements to the data architectures and networks in support of the business environment.</t>
  </si>
  <si>
    <t>023</t>
  </si>
  <si>
    <t>The CAD technician must have experience in the creation of CAD drawings and documents using CAD technology under the guidance of primary authors and senior staff.</t>
  </si>
  <si>
    <t xml:space="preserve">General or Graduate of Technical School </t>
  </si>
  <si>
    <t>024</t>
  </si>
  <si>
    <t>The Senior Computer Automated Design (CAD) Technician must have experience in the editing of CAD documents and be able to identify and correct formatting and logic errors and to identify logical inconsistencies that will require author attention. Must have experience in meeting with authors and other team representatives to review documents, compile inputs/corrections, resolve incompatible comments, and provide final publishable documentation.  Must have experience with software to create design plans for buildings and machinery.</t>
  </si>
  <si>
    <t>025</t>
  </si>
  <si>
    <t>The Configuration Analyst has experience in reviewing proposed configuration changes, identifying areas potentially impacted, summarizing changes and impacts and presenting them in a clear and concise manner.  Ability to Track processing methodologies to ensure that changes are accurately reflected in documentation and logs.</t>
  </si>
  <si>
    <t>026</t>
  </si>
  <si>
    <t>A Configuration Management Technician must have experience in the input configuration data into configuration management tools under the guidance of senior staff.  Must be able to maintain records using available software and hardware tools.</t>
  </si>
  <si>
    <t>027</t>
  </si>
  <si>
    <t>A Configuration manager must have experience in management configuration programs to ensure that all proposed and actual changes to program technology and documentation are properly staffed, approved, and tracked.  Must facilitate the change Notification process used for updating product. Must ensure notification of performing organizations or project teams of change activity.</t>
  </si>
  <si>
    <t>Computer Science, Engineering, Engineering Management, Math, or equivalent</t>
  </si>
  <si>
    <t>028</t>
  </si>
  <si>
    <t xml:space="preserve">A Senior Configuration Manager must have experience and be able to develop, document, and implement detailed plans for ensuring configuration control for IT programs, projects, and tasks.  When issues arise, must be able to identify and implement solutions.  Maintain thorough records and documentation to ensure accurate product builds, part ordering and product and/or software updates. </t>
  </si>
  <si>
    <t>029</t>
  </si>
  <si>
    <t>A Construction Engineer has experience in coordinating with architect(s) to identify requirements for a given facilities architecture. Must be able to identify approaches for addressing requirements. Must be able to conduct trade-off analysis of requirements against fiscal, schedule, and structural issues. Must have ability to resolve issues and oversee construction.</t>
  </si>
  <si>
    <t>Civil Engineering or Mechanical Engineering or equivalent</t>
  </si>
  <si>
    <t>030</t>
  </si>
  <si>
    <t>A Cost Estimator/Analyst has the ability to gather and compile cost data to accurately depict purchase cost, operations cost and overall life cycle costs of products and systems.</t>
  </si>
  <si>
    <t>031</t>
  </si>
  <si>
    <t>A Customer Service Engineer is able to quickly respond to end user requests for assistance when existing manuals and scripted responses are not sufficient to meet user needs.  Must be able to interact with customers and diagnose problems and lead customers through the necessary steps to correct their issues.</t>
  </si>
  <si>
    <t>General</t>
  </si>
  <si>
    <t>032</t>
  </si>
  <si>
    <t>A Customer Service Manager has experience in planning, implementing, and managing customer service systems.  Is able to handle customer satisfaction issues. Has experience in reviewing data to identify trends and issues. Is able to effectively report trends to system program teams.</t>
  </si>
  <si>
    <t>033</t>
  </si>
  <si>
    <t>A Customer Service Technician is able to respond to end user request for assistance using existing manuals and scripted responses.  Must be able to effectively interact with customers and be able to refer ongoing issues to the appropriate engineering support team.</t>
  </si>
  <si>
    <t>034</t>
  </si>
  <si>
    <t>An Expert Cyber Security Analyst has extensive IT experience with Cyber Security Policy and threat mitigation. Must be well versed in Cyber Security Tools, network topologies, intrusion detection, PKI, and secured networks.  Analyst must posses a high level of expertise in developing long term strategies and be knowledgeable about various cyber threats and there mitigation.</t>
  </si>
  <si>
    <t>PhD</t>
  </si>
  <si>
    <t>15 years</t>
  </si>
  <si>
    <t>12 years of additional relevant experience may be substituted for education</t>
  </si>
  <si>
    <t>035</t>
  </si>
  <si>
    <t>A Cyber Security Engineer has IT experience with Cyber Security Policy and threat mitigation. Must be well versed in Cyber Security Tools, network topologies, intrusion detection, PKI, and secured networks.  Must have familiarity and experience in the implementation of cyber security regulations.</t>
  </si>
  <si>
    <t>036</t>
  </si>
  <si>
    <t>A Senior Cyber Security Engineer has extensive IT experience in all aspects of Cyber Security with a vast array of IT systems involving end user as well as enterprise level networks.  Experience in designing and implementing systems that meet agency Cyber Security policy and regulations.  Must have extensive experience in Cyber Security Tools, network topologies, intrusion detection, PKI, and secured networks.</t>
  </si>
  <si>
    <t>037</t>
  </si>
  <si>
    <t>Cyber Security Specialist, Sr</t>
  </si>
  <si>
    <t>A Senior Cyber Security Specialist has IT experience with Cyber Security Policy and threat mitigation. Must have knowledge and experience in Cyber Security Tools, network topologies, intrusion detection, PKI, and secured networks.  Knowledge of implementation and security levels and roles necessary for successful deployment.</t>
  </si>
  <si>
    <t>038</t>
  </si>
  <si>
    <t>A Data Management Technician has experience in accurately inputting data into a variety of different business/software systems and networks.  Knowledge in conducting  routine data management activities under the supervision of senior staff.</t>
  </si>
  <si>
    <t>039</t>
  </si>
  <si>
    <t>A Data Manager has experience in defining and building effective and efficient databases utilizing a variety of different software products. Knowledge of various database products and structures and can convey information to technicians for data input.</t>
  </si>
  <si>
    <t>040</t>
  </si>
  <si>
    <t>A Database Administration Technician has experience in conducting routine database administration tasks, logging data in database admin logs, and operating under the supervision of a Database Administrator.</t>
  </si>
  <si>
    <t>041</t>
  </si>
  <si>
    <t>A Database Administrator has experience in managing the routine operations and maintenance of databases and ensuring their reliable and efficient performance.</t>
  </si>
  <si>
    <t>042</t>
  </si>
  <si>
    <t>A Senior Database Administrator can create, implement and manage expansive database administration programs.  Has experience in reviewing database performance trends, and identifying opportunities for improvement.</t>
  </si>
  <si>
    <t>043</t>
  </si>
  <si>
    <t>A Database Analyst has experience in gathering and compiling data necessary to analyze a multitude of database products. Can evaluate data to quickly identify problems, issues and gaps. Has the knowledge and skill to recommend solutions that will improve performance of databases.</t>
  </si>
  <si>
    <t>044</t>
  </si>
  <si>
    <t>A Database Architect is able to clearly identify goals for data management. Can effectively translate user needs to database design. Has experience in creating database management processes and detailed documentation.</t>
  </si>
  <si>
    <t>2 years</t>
  </si>
  <si>
    <t>045</t>
  </si>
  <si>
    <t>A Senior Database Architect has vast experience in assessing various alternative products, tools, and approaches for data management. Is able to clearly define risks and benefits of various approaches for a given need. Is able to create overarching strategies for design</t>
  </si>
  <si>
    <t>046</t>
  </si>
  <si>
    <t>A Deployment Analyst must have experience in the coordination, scheduling and identification of all long-term, mid-term, and near-term deployment activities. Must have experience in identifying scheduling and coordination issues.  Must have experience coordinating with developers, testers, site staff, installation staff and others to ensure that schedules and expectations are completed in a timely manner.</t>
  </si>
  <si>
    <t>047</t>
  </si>
  <si>
    <t>A Senior Deployment Manager must have experience in leading a team in the fielding of IT systems, networks, hardware and software of both a simple and complex nature.  Must have extensive knowledge in the creation of deployment plans, the creation of cost, schedule and performance expectations based on input from all team members.  Must be able to identify all activities required in the near, mid and long term phases of a program.   Must have experience in a wide variety of environments and equipment.  Must have experience in planning in order to ensure that deployment can be performed on schedule and with the available resources.</t>
  </si>
  <si>
    <t xml:space="preserve">computer science, engineering management or other engineering or technical discipline is required.  </t>
  </si>
  <si>
    <t>048</t>
  </si>
  <si>
    <t>A Junior Deployment Technician must have experience with the Input of deployment data into automated deployment management tools. Validate data following input. Must have experience in creating standard and ad hoc reports as directed by senior staff.</t>
  </si>
  <si>
    <t>049</t>
  </si>
  <si>
    <t xml:space="preserve">A Developer must have experience in analyzing customer needs and developing overall concept and design objectives.  The developer must be able to create software in a variety of programming and for a variety of IT software applications.   Must have experience in debugging and correcting errors in computer programs. </t>
  </si>
  <si>
    <t>050</t>
  </si>
  <si>
    <t>An Expert Developer must create software development plans and strategies. Must be have experience in developing and implementing algorithms.  Must have experience in database design.  Oversee work of developers. Conduct quality control of software development. Conduct proactive risk identification and mitigation of software development process.  Must have experience in devising possible solutions to predicted problems, evaluating other options; working as part of a team, which may be established purely for a particular project, to write a specific section of the program; combining all elements of the program design and testing it; testing sample data-sets to check that output from the program works as intended.</t>
  </si>
  <si>
    <t>051</t>
  </si>
  <si>
    <t>A Junior Developer must have experience in the creation of error free software code under the direction and supervision of senior software development managers.  Must have experience in both windows and web development environments.  Must be able to write software documentation.</t>
  </si>
  <si>
    <t>052</t>
  </si>
  <si>
    <t>A Senior Developer must be able to create logical and functional software code in a variety of languages. Must have experience in understanding and articulating the benefits and risks associated with different coding languages in different functional environments. Must have experience reacting to problems and correcting the program as necessary.</t>
  </si>
  <si>
    <t>053</t>
  </si>
  <si>
    <t>The Development Manager must have experience creating work breakdown structures and development of program schedules and assigning software development team personnel to tasks.  Must have experience in the tracking resources and expenditures and in ensuring program success.</t>
  </si>
  <si>
    <t>054</t>
  </si>
  <si>
    <t>A Disaster Recovery Analyst has significant experience in the analysis of program and project disaster recovery plans and systems.  Is able to identify areas needing improvement and recommend strategies and approaches for strengthening existing or developed plans.</t>
  </si>
  <si>
    <t>055</t>
  </si>
  <si>
    <t>A Disaster Recovery Manager has experience in creating, implementing, and managing disaster recovery programs.  Is able to create documentation, processes, and procedures related to the position. Can conduct meaning training. Can conduct thorough disaster recovery testing.</t>
  </si>
  <si>
    <t>056</t>
  </si>
  <si>
    <t xml:space="preserve">The Earned Value Management Expert should have extensive experience in overseeing compliance to EVM policies and standards.  Must have experience in working with auditors and in the review of cost and performance data in view of schedule, utilizing standard earned value techniques.  Must have experience in developing, maintaining, revising and integrating program and project budgets, measure performance, and derive actual costs.  Must be able to identify risk areas and highlight risks in written and oral reports. </t>
  </si>
  <si>
    <t>Engineering, Computer Science, Systems, Business or related scientific /technical discipline,</t>
  </si>
  <si>
    <t>057</t>
  </si>
  <si>
    <t xml:space="preserve">An Electronic Librarian must have experience in the management and maintenance of an electronic library of documentation.  Must have experience in validating data, users, and audit trails.  Must understand how to maintain knowledge of trends in acquisitions and library automation through participation in regional and national meetings and listservs. Must have experience in applying knowledge of current issues and trends in electronic resource licensing, copyright, acquisitions, scholarly communication, and the publishing industry to improve services. </t>
  </si>
  <si>
    <t>058</t>
  </si>
  <si>
    <t>The Electronic Library Assistant must have experience in logging library data into electronic library tools under the guidance of senior staff.</t>
  </si>
  <si>
    <t>059</t>
  </si>
  <si>
    <t>The Engineer has considerable experience in providing highly specialized applications and operational analysis. Experience in planning and supporting network and computing infrastructure.  Has knowledge in networking technologies.  Is cognizant ,knowledgeable and contributes to all phases of software development with emphasis on the planning, analysis, modeling, simulation, testing, integration, documentation and presentation phases.</t>
  </si>
  <si>
    <t>060</t>
  </si>
  <si>
    <t>An Engineering Analyst has experience analyzing specific aspects of a given system  and/or product's architecture, design, coding, and performance.  Is able to identify issues and/or risks and document specific sources.</t>
  </si>
  <si>
    <t>061</t>
  </si>
  <si>
    <t xml:space="preserve">The Senior Engineering Analyst has experience in coordinating with various individuals such as program and project leaders to analyze system and/or product architecture, design, coding, and performance. Is able to identify strategies for addressing requirements, risks, and issues. Is able to conduct trade-off analysis of requirements against fiscal, schedule, and performance issues. Also has demonstrable skills in resolve problems as related to their field. </t>
  </si>
  <si>
    <t>062</t>
  </si>
  <si>
    <t>Engineering Architecture Analyst, senior</t>
  </si>
  <si>
    <t>A Senior Engineering Architecture Analyst has extensive experience coordinating with program and project leaders to analyze IT system and network architecture. Has the knowledge and skill to clearly identify strategies for addressing requirements, risks, and issues. Can effectively conduct trade-off analysis of requirements against fiscal, schedule, and performance issues. Is able to quickly resolve issues and create architectural vision.</t>
  </si>
  <si>
    <t>063</t>
  </si>
  <si>
    <t>An ERP Programmer has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lead a small team of programmers on a project.</t>
  </si>
  <si>
    <t>064</t>
  </si>
  <si>
    <t>ERP Programmer junior</t>
  </si>
  <si>
    <t>An Junior ERP Programmer has some background and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be required to work individually or as part of a team</t>
  </si>
  <si>
    <t>065</t>
  </si>
  <si>
    <t>ERP Programmer Senior</t>
  </si>
  <si>
    <t>A Senior ERP Programmer has extensive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lead a large team of programmers on a large and complex project.</t>
  </si>
  <si>
    <t>7 years</t>
  </si>
  <si>
    <t>066</t>
  </si>
  <si>
    <t>Duties: Applies expert systems analysis and design techniques to complex enterprise resource systems in an area. Has broad knowledge of data sources/flow, interactions of complex systems, and capabilities/limitations of systems software and computer equipment. Establishes framework of new computer systems from feasibility studies to post implementation evaluation. Recognizes probable conflicts and integrating diverse data sources. Produces innovative solutions for a variety of complex problems. Prepares overall project recommendations.</t>
  </si>
  <si>
    <t>067</t>
  </si>
  <si>
    <t xml:space="preserve">A Financial Analyst must have experience in the review of financial data to identify planned versus actual status.  Must have experience in identifying risk areas and create narrative, graphic, and oral status reports. </t>
  </si>
  <si>
    <t>068</t>
  </si>
  <si>
    <t>A Senior Financial Analyst must have experience in creating strategically tailored financial plans. Must have experience in conducting targeted review of status and identify points of risk,  what-if analysis. Must have experience in identifying alternative strategies for addressing risk.  Hard core analysis, fact verification, study and research are all a parts of the financial analyst job, as well as planning and decision making on financial analysis.</t>
  </si>
  <si>
    <t>069</t>
  </si>
  <si>
    <t>The Junior Financial Technician must have experience in the Input of  financial data using an automated financial management tool and have experience in data validation following input. Must have experience in creating standard and ad hoc reports as directed by senior staff.</t>
  </si>
  <si>
    <t>070</t>
  </si>
  <si>
    <t>A Functional Analyst must have experience working with customers, users and project leads in analyzing, designing, implementing and supporting IT business applications and systems.  A functional analyst has experience in having primary responsibility for individual projects and systems.   Must have experience in testing functionality and matching to requirements.</t>
  </si>
  <si>
    <t>071</t>
  </si>
  <si>
    <t>A Junior Functional Analyst must have experience to analyze, validate, specify, and verify requirements defined by project leads to include customers and end users.    Position will report to a Senior Functional Analyst.</t>
  </si>
  <si>
    <t>072</t>
  </si>
  <si>
    <t>A Senior Functional Analyst must have experience working with customers, users and project leads in analyzing, designing, implementing and supporting a wide variety of IT business systems covering many diverse applications such as healthcare and financial systems.</t>
  </si>
  <si>
    <t>073</t>
  </si>
  <si>
    <t>The Functional Area Analyst must have experience with the analysis of business, functional, technical, activities, and events. Analyst is responsible for working with users and customers to document and strategize for process improvements for current business processes (business process reengineering). Responsible for providing market research on conditions that impact the overall operational efficiency of an organization and identifying symptoms for process improvement.</t>
  </si>
  <si>
    <t>074</t>
  </si>
  <si>
    <t>The Senior Functional Area Analyst must have significant experience with the analysis of business, functional, technical, activities, and events. Analyst is responsible for working with users and customers to document and strategize for process improvements for current business processes (business process reengineering). Responsible for providing market research on conditions that impact the overall operational efficiency of an organization and identifying symptoms for process improvement.  Must have deep knowledge of process and risks.</t>
  </si>
  <si>
    <t>075</t>
  </si>
  <si>
    <t>A Functional Area Expert I must have experience and knowledge of business, functional and technical areas/disciplines and be able to conduct research on special areas.  Must have experience with proposing new solutions to problems in the areas of their functional expertise.</t>
  </si>
  <si>
    <t>076</t>
  </si>
  <si>
    <t>A Functional Area Expert II must have  experience and deep knowledge of business, functional and technical areas/disciplines and be able to conduct research on special areas.  Must have experience with proposing new solutions to problems in the areas of their functional expertise.  Must be able to work and analyze both independently and as part of a team.</t>
  </si>
  <si>
    <t xml:space="preserve"> 10 years</t>
  </si>
  <si>
    <t>077</t>
  </si>
  <si>
    <t>An Hardware Installation Technician has experience in following the guidance and instruction by installation engineers and deployment managers in the commissioning of IT hardware.  Able to identify problems and execute solutions.  Has experience in a variety of different installation environments.</t>
  </si>
  <si>
    <t>078</t>
  </si>
  <si>
    <t>Health Insurance Manager</t>
  </si>
  <si>
    <t>A Health Insurance Manager plans, directs, and coordinates medical and health services. They might manage an entire facility or specialize in managing a specific clinical area or department, or manage a medical practice for a group of physicians. Must be able to adapt to changes in healthcare laws, regulations, and technology.</t>
  </si>
  <si>
    <t>General degree</t>
  </si>
  <si>
    <t>079</t>
  </si>
  <si>
    <t>A Human Factors Engineer must have experience in assessing new products and their compliance to human factors standards and their affects on users.  Must be able to take user requirements and define and design products and solutions that meet end user needs.  Must have experience in documenting strategies and plans.  Conduct human factors analysis and document findings.  The work can involve both hardware and software.  Must have an understanding of all standards.</t>
  </si>
  <si>
    <t>080</t>
  </si>
  <si>
    <t xml:space="preserve">A Junior Human Factors Engineer must have experience in conducting evaluations of how  IT products impact their users.  Must have experience in documenting findings and report to senior group members.  </t>
  </si>
  <si>
    <t>081</t>
  </si>
  <si>
    <t>Human Factors Engineer, senior</t>
  </si>
  <si>
    <t>A Senior Human Factors Engineer must have a deep understanding of industry trends and findings and apply this state-of-the-art knowledge in devising strategies, evaluations, and redesigns to avoid or modify products that have negative impacts.   They must have experience in minimizing impacts where products are essential.  These engineers must be able to visualize how design changes made to products will affect the user. They must have problem-solving skills in order to devise ways to redesign products so that they won't harm or frustrate the user. They must also have communication skills so that they can communicate human factor issues to the engineering team and to end users. Must have a thorough understanding of all applicable standards.</t>
  </si>
  <si>
    <t>082</t>
  </si>
  <si>
    <t>A Senior HVAC Expert is able to conduct trouble shooting of efforts on HVAC systems.  Must have experience in coordinating with various individuals such as architects and engineers to identify appropriate HVAC systems in an IT environment for installation in new facilities and replacing systems in existing facilities.</t>
  </si>
  <si>
    <t>Related field</t>
  </si>
  <si>
    <t>083</t>
  </si>
  <si>
    <t>HVAC Specialist must have prior experience in installing, operating, and maintaining Heating, Ventilation and Air Conditioning (HVAC) systems in an IT Environment.</t>
  </si>
  <si>
    <t>High school or GED</t>
  </si>
  <si>
    <t>084</t>
  </si>
  <si>
    <t>Informatic Specialist/Bioinformatician</t>
  </si>
  <si>
    <t>An Informatic Specialist/Bioinformatician providea high level expertise in the application of technology to areas of interest to government health organizations including Medical Informatics or Public Health Informatics; statistics, bio-statistics, mathematics; specific tools and data resources relevant to the federal health mission including SAS, Epi Info, etc.; applying sound quantitative data and methods to support deployment of resources for massive public health surveillance, prevention and intervention campaigns and related health activities. Provide expertise across a wide variety of IT areas as applied to public health, including information retrieval technology, decision science, web technology, data mining, expert systems, networking, public health science, and education. Provide expertise in the integration of a variety of heterogeneous public health information systems and databases the sharing and dissemination of public health information; in the interaction of information security technology and the requirements for privacy and confidentiality of public health data; in the application of the HIPAA regulations to the use of information technology in public health; in new areas of interest to public health including the information available from managed care organizations; with national and/or international standards development activities such as HL7, X12, W3C; and in the application of advanced scientific visualization technology to public health science and practice.</t>
  </si>
  <si>
    <t>085</t>
  </si>
  <si>
    <t>An Installation Engineer has experience in executing the deployment of simple and complex IT systems, networks hardware and software and ensuring that that systems are functioning properly upon installation.  Has the ability to solve issues that arise on site.  Has experience in a variety of deployment environments and execute based on written and verbal instruction.</t>
  </si>
  <si>
    <t>086</t>
  </si>
  <si>
    <t>A Senior Installation Engineer has experience in Creating plans and approaches for executing product installation.  Has extensive experience in working with site managers in execution of installations.  Has strong background in installing a variety of IT systems, networks, hardware and software in a variety of complex and simple installation sites.  Has ability to identify potential risks, create strategies for mitigating risks.  Oversees all aspects on an IT deployment ensuring full commissioning is completed.</t>
  </si>
  <si>
    <t>087</t>
  </si>
  <si>
    <t>An Installation Technician has experience in following the guidance and instruction by installation engineers and deployment managers in the commissioning of IT systems, networks, hardware and software.  Able to identify problems and execute solutions.  Has experience in a variety of different installation environments.</t>
  </si>
  <si>
    <t>088</t>
  </si>
  <si>
    <t>A Senior Scheduler Analyst must have experience in reviewing schedule data and can compare and contrast  planned versus actual progress, conduct what-if analysis, identify risk areas to program completion and create narrative, graphic, and oral status reports in a variety of different formats and media.</t>
  </si>
  <si>
    <t>Business or Office management curriculum or equivalent</t>
  </si>
  <si>
    <t>089</t>
  </si>
  <si>
    <t>The Integrated Scheduler has experience in coordinating with various program/project participants to gather schedule data, including individual discrete events, relationships (dependencies) among events and actual schedule progress. They must posses the ability to validate schedule logic following data input and have the ability to create standard report formats and ad hoc reports as directed by senior staff.</t>
  </si>
  <si>
    <t>090</t>
  </si>
  <si>
    <t>An Integration Engineer must have experience in the coordination and integration of multiple IT systems/subsystems into an operational unit, ensuring full functional and performance capabilities are retained.  The integration engineer must be experienced in introducing new hardware or software into a new or existing environment while minimizing disruption and mitigating risks.</t>
  </si>
  <si>
    <t>091</t>
  </si>
  <si>
    <t>An Expert Integration Engineer must create strategies and plans for integration of multiple IT systems/subsystems into an operational unit, ensuring full functional and performance capabilities are retained.  Coordinate with development and user teams to assess risks, goals and needs and ensure that all are adequately addressed.  The expert integration engineer must be experienced in introducing new hardware or software into a new or existing environment while minimizing disruption and mitigating risks.  The expert integration engineer must be cost conscience as well addressing goals.</t>
  </si>
  <si>
    <t xml:space="preserve"> 15 years</t>
  </si>
  <si>
    <t>092</t>
  </si>
  <si>
    <t>A Senior Integration Engineer must have experience in the creation of strategies and plans for integration of multiple IT systems/subsystems into an operational unit, ensuring full functional and performance capabilities are retained.   The integration engineer must be experienced in introducing new hardware or software into a new or existing environment while minimizing disruption and mitigating risks.</t>
  </si>
  <si>
    <t>093</t>
  </si>
  <si>
    <t>A Senior Library Expert must have experience and be able to plan, design, deploy, and manage electronic library systems for multiple users.  Must have experience in ensuring proper security is maintained. Must have experience in the creation of strategies for making materials available to various audiences and be responsible for cataloging all library resources, so it’s easier for visitors to navigate and search for information.</t>
  </si>
  <si>
    <t>094</t>
  </si>
  <si>
    <t>A Logistics Analyst must have experience in the procurement, maintenance, distribution, and replacement of materiel to enable a review and analysis of logistics plans.  A Logistics Analysis must have experience in monitoring progress and status and be able to identify program/project performance issues and risks.</t>
  </si>
  <si>
    <t>Engineering, mathematics, business administration</t>
  </si>
  <si>
    <t>095</t>
  </si>
  <si>
    <t>A Junior Logistics Analyst must be able to gather, compile, and analyze procurement, maintenance, distribution, and replacement materiel and personnel logistics data; identify trends, errors, and missing data.  Must be able to create alternate depictions of data to identify and highlight issues; summarize findings in summary reports.  The Junior Logistics Analyst will report to the more Senior Logistics Analysis.</t>
  </si>
  <si>
    <t>096</t>
  </si>
  <si>
    <t>Logistics Analyst, senior</t>
  </si>
  <si>
    <t>A Senior Logistics Analyst must be able to create strategically tailored logistics plans encompassing materiel and personnel procurement, maintenance, distribution, and replacement.  A Senior Logistics Analyst must have experience in conducting targeted review of status and identify points of risk, and be able to identify alternative strategies for addressing and mitigating risk.</t>
  </si>
  <si>
    <t>097</t>
  </si>
  <si>
    <t>A Medical Billing/Account Management Specialist provides technical analysis and verifies the accuracy of invoices to ensure that full and accurate services and features are as requested. Input and validate service orders. Analyze vendor invoices, customer inventories of service and equipment, and service orders to assure rates are correct and in compliance with quoted prices and dates of service. Reconcile invoice and inventory records, ensuring accuracy of International Statistical Classification of Diseases and Related Health Problems (ICD) codes, if necessary, and advise the customer of discrepancies that could affect payment of invoices. Operate and update various data bases relative to task order and inventory maintenance.</t>
  </si>
  <si>
    <t>1 year</t>
  </si>
  <si>
    <t>098</t>
  </si>
  <si>
    <t xml:space="preserve">A Modeling and Simulation Engineer has experience in creating and applying simulation models that allow manipulation of variables as defined by customer using a variety of modeling and simulation tools.  Knowledge of software modeling and device characterization, hard and soft modeling development, parametric testing, and measurement automation.  Must have experience in the construction of simulations to customer specifications. </t>
  </si>
  <si>
    <t>099</t>
  </si>
  <si>
    <t>Modeling and Simulation Engineer, senior</t>
  </si>
  <si>
    <t>A Senior Modeling and Simulation Engineer must have experience in the coordination with customers to identify model requirements, simulation goals, and variables to be applied.  They must have extensive experience in the model design and simulation to include complex multi-system simulations.  Has developed  software modeling and device characterization, hard and soft modeling development, parametric testing, and measurement automation.  Must have experience in the construction of simulations to customer specifications. Can document and report on test results to users.</t>
  </si>
  <si>
    <t>100</t>
  </si>
  <si>
    <t>Modeling and Simulation Engineering Expert</t>
  </si>
  <si>
    <t>A Modeling and Simulation Engineering expert has vast knowledge of multiple modeling and simulation techniques. Has demonstrated experience in Identifying approaches best suited to unique client requirements. Can clearly define risks and benefits to team to support informed decision-making. Has experience in coordinating internally and externally with customers and teams to identify model requirements, simulation goals, and variables to be applied.  Has created modeling and simulation constructs for complex multi network models utilizing multiple systems and scenarios.  Has overseen multi event complex modeling and simulation events and documented results and analyzed and presented  results to end users.  Can refine develop models based on test results.</t>
  </si>
  <si>
    <t>101</t>
  </si>
  <si>
    <t>A Modeling Technician must have experience in running  models in formal settings according to scripts and directions from developed models.  Can identify problems as they arise.</t>
  </si>
  <si>
    <t>102</t>
  </si>
  <si>
    <t>A Network Administration Technician has experience conducting routine system administration tasks, logging data in system administration logs, and operating under the supervision of a System Administrator.</t>
  </si>
  <si>
    <t>103</t>
  </si>
  <si>
    <t xml:space="preserve">A Network Administrator has experience in managing, monitoring and configuring the routine operations and maintenance of computer systems in a variety of different networks to include high volume/high availability systems. Must have experience responding and resolving problems quickly.  Must have the skills to implement agency policy regarding computer access and implement firewalls.  </t>
  </si>
  <si>
    <t>104</t>
  </si>
  <si>
    <t>A Senior Network Administrator has the skills of the Network Administrator but is able to work with multiple teams f administrators involving multiple diverse networks at both the enterprise and local level.  Has the knowledge to create plans to assure effective management, operations, and maintenance of systems and/or networks.  Is cognizant of all agency policies regarding computer access and firewall and network protection technologies and creates the plans to implement.</t>
  </si>
  <si>
    <t>105</t>
  </si>
  <si>
    <t>The Network Engineer  plans, supports and evaluates complex existing network systems and make recommendations for resources required to maintain and/or expand service levels. This resource will provide highly skilled technical assistance in network planning, engineering and architecture. Also provides and develops technical standards and interface applications; identifies and evaluates new products; provide solutions for network problems. Interfaces with internal/external customers and vendors to determine system needs. Plans and incorporates how new network resources and applications will exist on the network. Provide monthly metrics for network availability and bandwidth usage as well as other metrics as requested. Responsible for network capacity planning. Use network management tools to discover, map and maintain the network. Responsible for network equipment OS and version upgrades. Responsible for conducting research of new technologies and implementation strategies. Monitor and maintain network interfaces to insure its highest level of performance and makes modifications and enhancements as needed. Responsible for documenting procedures and keeping network diagrams and related material up to date. Handle escalated user problems, questions, and request on network issues. Work with other groups within IS to resolve network related issues as needed. Leads and directs work of other Network Engineers.</t>
  </si>
  <si>
    <t>106</t>
  </si>
  <si>
    <t>A Performance Analyst has experience in analyzing user performance needs and translating those needs into actionable and testable IT system requirements documents. Has the knowledge and experience to create test scripts that ensure thorough assessment of system performance for each defined requirement. Can evaluate performance reports and results during all phases of testing, documenting findings in formal test reports.   Can trace test results to requirements and present findings in oral and written reports.</t>
  </si>
  <si>
    <t>107</t>
  </si>
  <si>
    <t>A Physical Security Specialist must have experience in implementing and managing physical security plans for IT facilities to include high risk, high security sites.  Must have knowledge of the variety of different systems, tools and products that comprise a physical security solution.  Must have experience in overseeing installation and testing of these physical security tools.</t>
  </si>
  <si>
    <t>108</t>
  </si>
  <si>
    <t>Physical Security Specialist, senior</t>
  </si>
  <si>
    <t>A Senior Physical Security Specialist must have extensive experience in implementing and managing physical security plans for IT facilities to include high risk, high security sites.  Must have knowledge of the variety of different systems, tools and products that comprise a physical security solution.  Has the knowledge to create a complete physical security plan for an IT installation.  Must have extensive experience in overseeing installation, testing and managing these physical security tools.</t>
  </si>
  <si>
    <t>109</t>
  </si>
  <si>
    <t>A Senior Policy Analyst must have professional experience to advance the organization’s mission in public policy.  Must be able to understand and define the affects of changes in policy and their impact on an agency's mission and function.  Must have knowledge and experience in developing and applying expertise on a diverse portfolio of policy issues.</t>
  </si>
  <si>
    <t>110</t>
  </si>
  <si>
    <t>A Policy Assistant must have experience to track changes in public policy and assist senior analysts in advancing the organization’s mission in public policy.  Must take direction from the senior Policy Analyst and be able to work on a diverse portfolio of policy issues.</t>
  </si>
  <si>
    <t>111</t>
  </si>
  <si>
    <t>A Senior Process Analyst has experience gathering, compiling, and analyzing business process data specifically as it relates to IT systems and the business systems that rely on IT; Has a thorough understanding on how to identify trends, errors, and missing data.  Can reliably create alternate depictions of data to identify and highlight issues. Can clearly summarize findings in summary reports. Can create and document to-be process benefits in graphic, narrative and oral formats.</t>
  </si>
  <si>
    <t>112</t>
  </si>
  <si>
    <t>A Process Modeler must have experience in the creation and building of application  models for business operation processes. A process modeler must be able to translate specified modeling requirements to realizations using modeling tools, sub-system simulation using boundary conditions, and closed loop control methods.  Must be able to integrate the process models with sub-system control code to generate real time simulation. Must also be able to document model configuration &amp; model validation, principles of operation, and application guidelines</t>
  </si>
  <si>
    <t xml:space="preserve">A Bachelors Degree in Operations Research, Mathematics, Computer Science, Cost Accounting, or related scientific or technical discipline.  </t>
  </si>
  <si>
    <t>113</t>
  </si>
  <si>
    <t>A Senior Product Analyst must have experience in assessing various developer toolkits, identifying strengths and weaknesses for use in different environments.  A senior Product analyst must be able to evaluate software or hardware products and be able to evaluate the risks and benefits of incorporating these products in various IT systems and networks.</t>
  </si>
  <si>
    <t>114</t>
  </si>
  <si>
    <t>A Program Analyst must have knowledge in how to plan, analyze and evaluate the effectiveness of operating programs. Must be able to use source data to evaluate the effectiveness of programs and business processes. Must be able to use qualitative and quantitative analytical skills to assess the effectiveness of the operations.</t>
  </si>
  <si>
    <t>115</t>
  </si>
  <si>
    <t>An Expert Program Analyst must have the skill set of a senior PA but also be able to create new methods of gathering and analyzing source data to evaluate program effectiveness and analyze business processes.</t>
  </si>
  <si>
    <t>116</t>
  </si>
  <si>
    <t xml:space="preserve">A Junior Program Analyst must have knowledge to be able to gather the appropriate data that will be used to plan, analyze and evaluate the effectiveness of operating programs. </t>
  </si>
  <si>
    <t>117</t>
  </si>
  <si>
    <t>A Senior Program Analyst must have knowledge in how to plan, analyze and evaluate the effectiveness of operating programs. Must be able to use source data to evaluate the effectiveness of programs and business processes. Must be able to use qualitative and quantitative analytical skills to assess the effectiveness of the operations.  Senior PA must be able to effectively manipulate data to present program status and make recommendations on improving business processes.</t>
  </si>
  <si>
    <t>118</t>
  </si>
  <si>
    <t>A Program Manager must have experience with diverse IT projects both large and small.   Must be able to manage a protfolio of projects. Must be well versed in full systems development life cycle, enterprise wide network engineering, strategic information planning, business process reengineering, structure and management practices.  Must be able to identify and mitigate risks to the program.  Must be able to manage to cost, schedule and performance.</t>
  </si>
  <si>
    <t>119</t>
  </si>
  <si>
    <t>The Project Analyst must have experience in creating, applying and maintaining tools to track program, project, or task performance data, including cost, schedule, and performance data.  Must have experience in the creation of routine and ad hoc reports.  Must be able to provide oral and written discussion of analytical findings using narrative and graphic forms.</t>
  </si>
  <si>
    <t>120</t>
  </si>
  <si>
    <t>A Project Director must have experience with diverse IT projects both large and small.   Must be well versed in full systems development life cycle, enterprise wide network engineering, strategic information planning, business process reengineering, structure and management practices.  Must be able to identify and mitigate risks to the program.  Must be able to manage to cost, schedule and performance.</t>
  </si>
  <si>
    <t>121</t>
  </si>
  <si>
    <t>A Project Manager must have experience  managing Information Technology related projects. Must be well versed in life cycle and project management methodologies.  Must have experience in tracking costs, schedule and performance progress. Must be able to identify and mitigate risks.</t>
  </si>
  <si>
    <t>122</t>
  </si>
  <si>
    <t>Oversee and develop data management systems, including computer programs to monitor data quality, such as SAS, MS ACCESS, MS Excel, etc. Analyze data for reports, presentations and publications; assist in the review of study data for data quality; organize study files, including data and correspondence files using common word processing software; perform scientific, medical and research literature searches and prepare slides for scientific presentations.</t>
  </si>
  <si>
    <t>123</t>
  </si>
  <si>
    <t>The Quality Assurance Manager must have experience in creating and implementing a detailed plan to ensure overall quality of all IT products, services and systems.  They must have experience in resolving all project or program release problems and take corrective action, escalating as needed, to resolve and achieve results.  They must also have experience in assuring the viability, functionality and effectiveness of essential tools.</t>
  </si>
  <si>
    <t>Engineering, Computer Science,  or related scientific /technical discipline,</t>
  </si>
  <si>
    <t>124</t>
  </si>
  <si>
    <t>A Release Manager must have experience in  management of individual releases of software, hardware or other system components.  Must have experience in coordinating with QA, Development, packaging and hardware teams. The release manager must have experience in documenting releases, risks and in maintaining the schedule of planned releases.</t>
  </si>
  <si>
    <t>125</t>
  </si>
  <si>
    <t>A Risk Management Analyst must have experience in the review of risk management data to identify discrete area and overall program/project risk in terms of cost, schedule, and performance.  Coordinate with program team members to gather and validate data. Identify risk areas and create narrative, graphic, and oral status reports.</t>
  </si>
  <si>
    <t xml:space="preserve">Degree in electronics engineering, or a related scientific or technical discipline is required.  </t>
  </si>
  <si>
    <t>126</t>
  </si>
  <si>
    <t>A Junior Risk Management Technician must have experience in inputting risk management data into an automated risk management tool. They must also be capable of validating data following input and be able to create standard and ad hoc reports as directed by senior staff.</t>
  </si>
  <si>
    <t>127</t>
  </si>
  <si>
    <t>A Senior Risk Manager must have extensive experience in the review of program risk data, create overall view of program risk based on individual discrete risk elements; coordinate with program team to identify new creative and strategic approaches for managing risks.  Must have experience in briefing senior staff on risk status using routine, ad hoc, written and oral reports. Must have experience in risk treatment by selecting and implementing measures to control and mitigate risks including activities to avoid risks, transfer risks and finance risks;  and be able to monitor and review processes to ensure risk and compliance arrangements are in place.  They must also have experience in conducting audits of policy and compliance to standards, including liaison with internal and external auditors.</t>
  </si>
  <si>
    <t>128</t>
  </si>
  <si>
    <t>The Scheduling Technician must have experience with both manual and automated scheduling systems.  Experience must include the ability to schedule data into an automated scheduling tool and validating data following input.   Must have experience in creating standard and ad hoc reports as directed by senior staff.</t>
  </si>
  <si>
    <t>129</t>
  </si>
  <si>
    <t>A Senior Security Administrator has experience in managing security programs for a variety of IT products, systems and networks both small and large and complex.  Is able to ensure that records are maintained,  security updates are promulgated, and staff are properly briefed.  Experience in coordinating with organizational security teams to ensure program consistency and compliance with all security requirements.  Has a thorough knowledge of organizational and agency level security requirements and ensures that systems and personnel comply with these standards.</t>
  </si>
  <si>
    <t>130</t>
  </si>
  <si>
    <t>A Security Analyst has experience in the concepts, terms, processes, policy and implementation of information security.  Must have experience and knowledge of the latest security measures at all stages of an information system life cycle.  Must have the ability to solve complex problems involving a wide variety of information systems.  Must be able to understand and differentiate between critical and non critical systems and networks</t>
  </si>
  <si>
    <t>131</t>
  </si>
  <si>
    <t>A Senior Security Analyst has experience in managing teams of security analysts.  Is able to effectively leverage vast detailed knowledge and familiarity with security discipline. Has thorough knowledge of security principles, concepts, policy and regulations.  is able to identify risks in security systems and work with technical experts to resolve security issues. Possess ability to identify key concepts, factors and risks based on conversations and document these in clear and concise narrative or graphic reports.</t>
  </si>
  <si>
    <t>132</t>
  </si>
  <si>
    <t>A Security Technician has experience in implementing IT security solutions and assure successful implementation  Has knowledge of security principles, policy and regulations. IT experience with Cyber Security document management and familiar with security and privacy rules.</t>
  </si>
  <si>
    <t>133</t>
  </si>
  <si>
    <t>A Software Engineer has experience in developing computer software code.  Should have experience in a variety of software programming languages.  Should have experience in a variety of business systems and applications. Also has experience in designing, testing, debugging and documenting software.</t>
  </si>
  <si>
    <t>134</t>
  </si>
  <si>
    <t>Software Engineer, senior</t>
  </si>
  <si>
    <t xml:space="preserve">A Senior Software Engineer has extensive experience and knowledge to design, code, test, debug and document software in a variety of programming languages.  Has the knowledge of the latest programming languages and techniques..  Has extensive experience in creating strategies for developing IT systems and applications. Has experience in evaluating alternative approaches and selecting optimal approaches. </t>
  </si>
  <si>
    <t>135</t>
  </si>
  <si>
    <t>The Software/System Architect must be able to work with program and project leaders to define and create the architectural depictions and documents, ensuring logical flow, and address all issues.  Has experience with a variety of software programs and languages and has some experience in programming.  Must be able to design and discuss system strategies for platform, applications and networks.</t>
  </si>
  <si>
    <t>136</t>
  </si>
  <si>
    <t>A Junior Software System Architect has limited experience in creating architecture depictions and documentation under the guidance and supervision of senior architects and team members.</t>
  </si>
  <si>
    <t>137</t>
  </si>
  <si>
    <t>A Senior Software/System Architect must have extensive experience in the coordination of program and project leaders to identify requirements for system architecture. Must be able to identify strategies for addressing requirements. Must have extensive experience with analysis of requirements against fiscal, schedule, and performance issues. Has extensive experience in taking program requirements and is able to create an architecture vision having experience in high volume and high availability networks and systems.  Experience in creating and conveying to team members the architectural vision for a program or project.  Is responsible for dictating design choices to software developers, including but not limited to: platforms, coding and technical levels. Experience in establishing and enforcing standards and practices.  Overseeing the development team, he manages the full life cycle of the software development process.   Has extensive software development experience and thorough knowledge of a variety of programming languages and logic.</t>
  </si>
  <si>
    <t>138</t>
  </si>
  <si>
    <t>A System Administrator Technician must have experience in conducting routine system administration tasks and logging data in system admin logs. The System Administration technician must operate under the supervision of the System Administrator.   for future system upgrades. The system administration technician must have experience in administering patches and corrective action under the direction of the system administrator.  Must have experience in interfacing with customers. Reports to senior SA.</t>
  </si>
  <si>
    <t>139</t>
  </si>
  <si>
    <t xml:space="preserve">A System Administrator must have experience in conducting routine system administration tasks and logging data in system admin logs. Systems administrators are responsible for maintaining system efficiency. Experience in maintaining troubleshooting a wide variety of systems and networks to include high volume/high availability systems.  Must have knowledge on a number of debugging protocols and processes. Must be able to troubleshoot problems and issues identified by customers and implement corrective actions quickly. </t>
  </si>
  <si>
    <t>140</t>
  </si>
  <si>
    <t>A Senior System Administrator has the thorough knowledge to create plans to assure effective management, operations, and maintenance of systems and/or networks.  Manages teams of system admins and is able to prioritize work and identify high risk critical problems and dedicate appropriate resources.  Ha extensive knowledge of a wide variety of systems and networks to include high volume/high availability systems.</t>
  </si>
  <si>
    <t>141</t>
  </si>
  <si>
    <t>A System Architect must have experience and  understand the relationship between applications, operating systems, hardware and software.  Must have experience in creating a network architecture that takes all factors of a network into consideration such as functional requirements, technical considerations, business processes and end users. Must have experience in creating a wide variety of  IT system architectures that are beneficial and can be implemented.  Must have experience in total system design including networks.</t>
  </si>
  <si>
    <t>142</t>
  </si>
  <si>
    <t>Systems Engineer</t>
  </si>
  <si>
    <t>A Systems Engineer provides technical support in system architecture, system design, system integration and technical management. Assists in providing technical input to the systems engineering process. Provides requirements analysis. May prepare and present systems assurance reviews. Identifies requirements and deficiencies in hardware and software products. Advises customer in product selection and use, capacity planning operations and performance management.</t>
  </si>
  <si>
    <t>143</t>
  </si>
  <si>
    <t>Systems Engineer, Junior</t>
  </si>
  <si>
    <t>A Junior Systems Engineer provides some technical support in system architecture, system design, system integration and technical management. Assists in providing technical input to the systems engineering process. May assist in developing and implementing installation plans. May assist in preparation and presentation of systems assurance reviews. Identifies requirements and deficiencies in hardware and software products.</t>
  </si>
  <si>
    <t>144</t>
  </si>
  <si>
    <t>Systems Engineer, Senior</t>
  </si>
  <si>
    <t>A Senior Systems Engineer provides technical support in system architecture, system design, system integration and technical management. Assists in providing technical input to the systems engineering process. Leads teams in developing application and technical plans. Guide customers in the installation and use of strategic products through education and guidance, first-use and tuning assistance problem solving and critical situation resolution.</t>
  </si>
  <si>
    <t>145</t>
  </si>
  <si>
    <t>An System Installation Engineer has experience in executing the deployment of simple and complex IT systems and ensuring that the systems are functioning properly upon installation.  Has the ability to solve issues that arise on site.  Has experience in a variety of deployment environments and execute based on written and verbal instruction.</t>
  </si>
  <si>
    <t>146</t>
  </si>
  <si>
    <t>A System Maintenance Engineer is able to effectively conduct complex maintenance tasks for IT systems and products in a variety of different and complex environments and can train and monitor maintenance technicians in the execution of written and oral tasking.</t>
  </si>
  <si>
    <t>147</t>
  </si>
  <si>
    <t>A System Maintenance Manager is able to create, implement, and oversee plans to assure effective maintenance of systems and/or networks.  Has experience in reviewing maintenance history and trends to identify evolutionary problems.  Experience in maintaining a variety of systems and networks to include high volume/high availability systems.  Experience in managing teams of technicians and engineers supporting an large scale IT organization.</t>
  </si>
  <si>
    <t>148</t>
  </si>
  <si>
    <t>A Systems Maintenance Technician has experience in conducting routine system maintenance tasks. Can maintain and input in system maintenance logs. Is able to effectively operate under the supervision of a System Administrator and/or Maintenance Engineer.</t>
  </si>
  <si>
    <t>149</t>
  </si>
  <si>
    <t>In addition to the experience of a system maintenance technician is also able to understand the routine system maintenance tasks and is able to plan and schedule those task for the IT networks without disrupting normal workflow.   Able to identify needs for emergent maintenance, and assess appropriate course of action.  Is able to consistently maintain both routine and emergent maintenance logs.  Can identify ongoing maintenance issues.</t>
  </si>
  <si>
    <t>150</t>
  </si>
  <si>
    <t>A Systems Maintenance Technician has experience in creating and applying simulation models that allow manipulation of variables as defined by customer using a variety of modeling and simulation tools.  Knowledge of software modeling and device characterization, hard and soft modeling development, parametric testing, and measurement automation.  Must have experience in the construction of simulations to customer specifications. Must have thorough knowledge of IT systems and networks.</t>
  </si>
  <si>
    <t>151</t>
  </si>
  <si>
    <t>A System Security Administrator has experience in managing security programs for products, tools, or programs.  Is able to ensure that records are maintained,  security updates are promulgated, and staff are properly briefed.</t>
  </si>
  <si>
    <t>152</t>
  </si>
  <si>
    <t>A System Security Engineer has experience in reviewing security plans, processes, and strategies to identify areas for improvement or update.  Has an understanding of security regulations, and directives for organizational and agency level requirements.  Has experience in designing and implementing security requirements into products and systems.</t>
  </si>
  <si>
    <t>153</t>
  </si>
  <si>
    <t>A Systems Security Technician has experience with IT system security requirements and processes.  Can identify problems; can implement security updates and upgrades based on written and oral tasking.</t>
  </si>
  <si>
    <t>154</t>
  </si>
  <si>
    <t>A Systems/Network Architect has experience in planning goals for system and/or network operations. Is able to clearly translate user needs to system and/or network design. Can create system and/or network management processes and documentation.</t>
  </si>
  <si>
    <t>155</t>
  </si>
  <si>
    <t>A Technical Applications/Systems Analyst must have IT experience in the analysis, design, and integration of information systems and commercial-off-the-shelf (COTS) software. Must be well versed in understanding structured analysis and design methodologies for the translation of systems requirements from business needs.  Must be able to evaluate cost factors and risk.</t>
  </si>
  <si>
    <t>156</t>
  </si>
  <si>
    <t>The Technical Editor must have experience in the edit of narrative and graphic products to identify and correct typographical and grammatical errors and to identify logical inconsistencies that will require author attention. Must have experience in gathering required data and inputs to create written narrative and graphic documents of a technical and business nature, ensuring grammatical, format, style, and logic while using a variety of word processing, spreadsheet, graphics, and scheduling tools.  Must be able to edit highly technical documents involving IT software and hardware systems and networks.</t>
  </si>
  <si>
    <t>157</t>
  </si>
  <si>
    <t>An Expert Technical Systems Architect has extensive experience in the design and development of Client Server and Web Enabled Corporate applications including network topology. Must be well versed in Object Oriented tools and techniques. Must have thorough knowledge of data modeling skills using automated tools.</t>
  </si>
  <si>
    <t>158</t>
  </si>
  <si>
    <t xml:space="preserve">A Technical Writer must have experience in explaining highly technical data and information in simplistic grade school language for end users of complex IT systems and projects.  Must be able to use a variety of word processing, spreadsheet, graphics and scheduling tools.  Must have experience in being able to gather and convert data into a written narrative. </t>
  </si>
  <si>
    <t>159</t>
  </si>
  <si>
    <t xml:space="preserve">A Senior Technical Writer/Editor must have experience in editing narrative and graphic products to identify and correct grammatical formatting and logic errors and to identify logical inconsistencies that will require author attention. Must have experience in the application a variety of word processing, spreadsheet, graphics, and scheduling tools. Must have experience in meeting with authors and other team representatives to review documents, compile inputs/corrections, resolve incompatible comments, and provide final publishable documentation.  Must have experience in explaining in simple language scientific and technical ideas that are difficult for the average reader to understand. </t>
  </si>
  <si>
    <t>160</t>
  </si>
  <si>
    <t xml:space="preserve">A Telecommunications Engineer provides support developing telecommunications requirements for small to medium size projects.  Provides in-depth engineering analysis of telecommunications alternatives for government agencies in support of their strategic modernization efforts. Provides telecommunications enhancement designs for medium and large-scale telecommunication infrastructures. Provides interoperability and interface support during design as well as testing and fielding. Supports telecommunications infrastructure using technology, and telecommunications engineering best practices; Transport Control Protocol / Internet Protocol (TCP/IP), routing protocols, LAN switching, Internet and Intranet systems, and Simple Network Management Protocol (SNMP) based network management systems. </t>
  </si>
  <si>
    <t>161</t>
  </si>
  <si>
    <t xml:space="preserve">A Telecommunications Engineer provides support developing telecommunications requirements for large complex size projects.  Provides in-depth engineering analysis of telecommunications alternatives for government agencies in support of their strategic modernization efforts. Provides telecommunications enhancement designs for large-scale telecommunication infrastructures. Provides interoperability and interface support during design as well as testing and fielding. Supports telecommunications infrastructure using technology, and telecommunications engineering best practices; Transport Control Protocol / Internet Protocol (TCP/IP), routing protocols, LAN switching, Internet and Intranet systems, and Simple Network Management Protocol (SNMP) based network management systems. </t>
  </si>
  <si>
    <t>162</t>
  </si>
  <si>
    <t>A Test Engineer must have experience in the coordination and execution of test events in accordance with approved test plans, procedures and scripts.  Must have knowledge and skills to ensure that test environments are set up accurately. Must be able to create test reports.  The test engineer must be able to test IT hardware, software, systems and networks.</t>
  </si>
  <si>
    <t>163</t>
  </si>
  <si>
    <t>A Senior Test Engineer must have experience working with developers, end users and organizations to create test plans and test scripts. Coordinate with test sites and other team participants to plan test events. experience in creating reports.  Tracks problems and reports on errors that are identified.   Must have experience with configuring necessary hardware and operating environments as needed to complete assigned testing. Must have comprehensive technical expertise on IT products, operating systems, software, hardware, systems and networks and specialized environments.  Must have experience in writing or assisting in the development of test plans and test procedures.  Must manage the defect database under the guidance of senior QA engineers.</t>
  </si>
  <si>
    <t>164</t>
  </si>
  <si>
    <t>A Test Manager must oversee  all test events and be able to manage multiple test events defining and staffing these test events with appropriate resources.  Must coordinate with developers and functional end users to create test plans and test scripts. Coordinate with test sites and other team participants to plan test events. Approves test reports. Monitors and updates bug reports as needed including bug report closure.  Must have experience with configuring necessary hardware and operating environments as needed to complete assigned testing. Must have technical expertise on specific products, operating systems and specialized environments.  Must have experience in writing or assisting in the development of test plans and test procedures.  Must manage the defect database under the guidance of senior QA engineers.</t>
  </si>
  <si>
    <t>165</t>
  </si>
  <si>
    <t>A Test Planner/Engineer must have experience in the coordination and management of test events in accordance with approved test plans, procedures and scripts.  Must have knowledge and skills to ensure that test environments are set up accurately. Must be able to create test reports.  The test engineer must be able to test hardware, software, and networks.</t>
  </si>
  <si>
    <t>166</t>
  </si>
  <si>
    <t>A testing technician must have experience in conducting system tests in accordance with specific written test scripts.   Must have experience in documenting results and documenting failures.  Must have experience in testing hardware, software and networks specifically in the IT networks and systems.</t>
  </si>
  <si>
    <t>167</t>
  </si>
  <si>
    <t xml:space="preserve">A Trainer must have experience in conducting training programs, presenting training materials, and interacting directly with students.  Must have experience in conducting training on IT software, hardware, systems and networks.  Must be able to present training classes using a variety of different media and tools.                                                                                                                                                                                                                                                                                                                                                                                                                                                                                                                                                                                                  </t>
  </si>
  <si>
    <t>A Senior Trainer must have experience in coordinating multiple training programs, conducting live training, including complex IT technical training and utilizing multiple training techniques and tools with various media with multiple student skill levels and class sizes.</t>
  </si>
  <si>
    <t>A training Developer has experience in developing, writing and creating training materials, training plans, and training programs for an IT organization, program or project.  Must have experience in developing training materials for various presentation media, such as written, visual and web based classes.</t>
  </si>
  <si>
    <t xml:space="preserve">Training Developer, senior </t>
  </si>
  <si>
    <t>A Senior Training Developer has experience in developing training strategies, determining training methods, and developing training materials for presentation in various media.  Must be able to create new training strategies and presentation methods as new media or as new training methodologies become available.  Must have experience in creating training plans and materials for large complex IT organizations and missions.</t>
  </si>
  <si>
    <t>A Web Application Analyst has experience in gathering and compiling data necessary to analyze a multitude of web products. Can evaluate data to quickly identify problems, issues and gaps. Is able to recommend solutions.</t>
  </si>
  <si>
    <t>A Web Designer must have experience in the design of web pages/portals, ensuring that performance, functionality, ease of use, and security factors are given appropriate consideration.  Should have experience in working with customers on their requirements and incorporate into the web design.  Should have knowledge of a variety of tools and languages such as Flash, Silverlight and other COTS products for the design of complex web pages.</t>
  </si>
  <si>
    <t>Web Designer, senior</t>
  </si>
  <si>
    <t>A Senior Web Designer should have extensive experience with the use multiple different web tools to determine best approach for web page creation, operations, management, and maintenance.  Create overall management strategy and oversee implementation.  Should have up to date knowledge on all current software tools available.  Should have extensive experience in working with customer requirements and creating web sites. The senior web designer should be able to assure the over all look and feel of a web site and create a management strategy for keeping content fresh and up to date.</t>
  </si>
  <si>
    <t>The Web Manager must have experience in the management of the content of web pages based on input from customer.  The Web manager should optimize page loads, templates, and have knowledge of the web environment.  The Web manager should have experience ensuring that web content is appropriate and has not been compromised.</t>
  </si>
  <si>
    <t>A Junior Web Technician must have experience in the creation of web pages based on direction from functional users and designed by web designers.  Should have knowledge of HTML and use of automated tools for web page construction.</t>
  </si>
  <si>
    <t>Contract Periods of Performance</t>
  </si>
  <si>
    <t>3/7/16 - 3/6/17</t>
  </si>
  <si>
    <t>3/7/17 - 3/6/18</t>
  </si>
  <si>
    <t>3/7/18 - 3/6/19</t>
  </si>
  <si>
    <t>3/7/19 - 3/6/20</t>
  </si>
  <si>
    <t>3/7/20 - 3/6/21</t>
  </si>
  <si>
    <t>3/7/21 - 3/6/22</t>
  </si>
  <si>
    <t>3/7/22 - 3/6/23</t>
  </si>
  <si>
    <t>3/7/23 - 3/6/24</t>
  </si>
  <si>
    <t>3/7/24 - 3/6/25</t>
  </si>
  <si>
    <t>3/7/25 - 3/6/26</t>
  </si>
  <si>
    <t/>
  </si>
  <si>
    <r>
      <t>T4NG IGCE Version Number:</t>
    </r>
    <r>
      <rPr>
        <b/>
        <sz val="12"/>
        <color rgb="FF0070C0"/>
        <rFont val="Arial"/>
        <family val="2"/>
      </rPr>
      <t xml:space="preserve"> </t>
    </r>
    <r>
      <rPr>
        <b/>
        <sz val="12"/>
        <rFont val="Arial"/>
        <family val="2"/>
      </rPr>
      <t xml:space="preserve"> </t>
    </r>
    <r>
      <rPr>
        <b/>
        <i/>
        <sz val="12"/>
        <rFont val="Arial"/>
        <family val="2"/>
      </rPr>
      <t>1.4</t>
    </r>
  </si>
  <si>
    <t>VistA Adaptive Maintenance</t>
  </si>
  <si>
    <t>5.2 Sustainment Services</t>
  </si>
  <si>
    <t>5.3 Planning</t>
  </si>
  <si>
    <t>5.4 Build and Development</t>
  </si>
  <si>
    <t>5.5 IOC Support</t>
  </si>
  <si>
    <t>5.6 Release and Deployment Support</t>
  </si>
  <si>
    <t>5.7 Transition Support - Optional Task</t>
  </si>
  <si>
    <t>VistA Evolution / EPMO</t>
  </si>
  <si>
    <t>Dena Tompros, Acquisition SME, dena.tompros@va.gov, 703-505-2292</t>
  </si>
  <si>
    <t>12 months</t>
  </si>
  <si>
    <t>1, 12-month option period</t>
  </si>
  <si>
    <t>R414</t>
  </si>
  <si>
    <t xml:space="preserve">Support - Systems Engineering Services  </t>
  </si>
  <si>
    <t>Not applicable</t>
  </si>
  <si>
    <t xml:space="preserve">The total estimated number of trips in support of this effort is four (4), for two (2) resources, four (4) days, to the following locations:  </t>
  </si>
  <si>
    <t>All labor hours were based on previous analogous contracts and engineering estimates (7600A-VA118-15-M-0057)</t>
  </si>
  <si>
    <r>
      <t>Labor rates are based on the average labor rates on T4NG</t>
    </r>
    <r>
      <rPr>
        <sz val="10"/>
        <color rgb="FF0070C0"/>
        <rFont val="Arial"/>
        <family val="2"/>
      </rPr>
      <t/>
    </r>
  </si>
  <si>
    <t>No h/w or s/w provided by this contract.</t>
  </si>
  <si>
    <t>Total Estimated Cost per Trip/resource:</t>
  </si>
  <si>
    <t>System Engineer, Senior (scrum master)</t>
  </si>
  <si>
    <t>TAC-17-42242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</si>
</sst>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quot;$&quot;#,##0\ ;\(&quot;$&quot;#,##0\)"/>
    <numFmt numFmtId="165" formatCode="&quot;$&quot;#,##0.00"/>
    <numFmt numFmtId="166" formatCode="#,##0.00\ ;&quot; (&quot;#,##0.00\);&quot; -&quot;#\ ;@\ "/>
    <numFmt numFmtId="167" formatCode="&quot; $&quot;#,##0.00\ ;&quot; $(&quot;#,##0.00\);&quot; $-&quot;#\ ;@\ "/>
    <numFmt numFmtId="168" formatCode="_(&quot;$&quot;* #,##0_);_(&quot;$&quot;* \(#,##0\);_(&quot;$&quot;* &quot;-&quot;??_);_(@_)"/>
  </numFmts>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u/>
      <sz val="10"/>
      <color indexed="12"/>
      <name val="Arial"/>
      <family val="2"/>
    </font>
    <font>
      <sz val="8"/>
      <name val="Arial"/>
      <family val="2"/>
    </font>
    <font>
      <sz val="10"/>
      <name val="Tahoma"/>
      <family val="2"/>
    </font>
    <font>
      <b/>
      <sz val="12"/>
      <name val="Tahoma"/>
      <family val="2"/>
    </font>
    <font>
      <b/>
      <sz val="10"/>
      <name val="Tahoma"/>
      <family val="2"/>
    </font>
    <font>
      <b/>
      <i/>
      <sz val="8"/>
      <name val="Tahoma"/>
      <family val="2"/>
    </font>
    <font>
      <sz val="8"/>
      <name val="Tahoma"/>
      <family val="2"/>
    </font>
    <font>
      <sz val="9"/>
      <name val="Tahoma"/>
      <family val="2"/>
    </font>
    <font>
      <b/>
      <i/>
      <sz val="10"/>
      <name val="Tahoma"/>
      <family val="2"/>
    </font>
    <font>
      <sz val="10"/>
      <name val="Arial"/>
      <family val="2"/>
    </font>
    <font>
      <b/>
      <i/>
      <sz val="9"/>
      <name val="Tahoma"/>
      <family val="2"/>
    </font>
    <font>
      <b/>
      <sz val="10"/>
      <name val="Arial"/>
      <family val="2"/>
    </font>
    <font>
      <sz val="10"/>
      <color rgb="FF000000"/>
      <name val="Arial"/>
      <family val="2"/>
    </font>
    <font>
      <sz val="12"/>
      <name val="Arial"/>
      <family val="2"/>
    </font>
    <font>
      <sz val="14"/>
      <color rgb="FF00000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theme="1"/>
      <name val="Arial"/>
      <family val="2"/>
    </font>
    <font>
      <b/>
      <sz val="12"/>
      <color rgb="FF0070C0"/>
      <name val="Arial"/>
      <family val="2"/>
    </font>
    <font>
      <sz val="12"/>
      <color theme="1"/>
      <name val="Arial"/>
      <family val="2"/>
    </font>
    <font>
      <b/>
      <i/>
      <sz val="12"/>
      <color rgb="FF0032C0"/>
      <name val="Arial"/>
      <family val="2"/>
    </font>
    <font>
      <u/>
      <sz val="10"/>
      <color theme="10"/>
      <name val="Arial"/>
      <family val="2"/>
    </font>
    <font>
      <sz val="10"/>
      <color theme="1"/>
      <name val="Calibri"/>
      <family val="2"/>
    </font>
    <font>
      <sz val="10"/>
      <color indexed="8"/>
      <name val="Calibri"/>
      <family val="2"/>
    </font>
    <font>
      <sz val="10"/>
      <name val="Helv"/>
      <charset val="204"/>
    </font>
    <font>
      <i/>
      <sz val="10"/>
      <name val="Arial"/>
      <family val="2"/>
    </font>
    <font>
      <i/>
      <sz val="10"/>
      <color rgb="FF0070C0"/>
      <name val="Arial"/>
      <family val="2"/>
    </font>
    <font>
      <sz val="10"/>
      <color rgb="FF0070C0"/>
      <name val="Arial"/>
      <family val="2"/>
    </font>
    <font>
      <i/>
      <sz val="12"/>
      <color rgb="FF0070C0"/>
      <name val="Arial"/>
      <family val="2"/>
    </font>
    <font>
      <i/>
      <sz val="10"/>
      <color rgb="FF0070C0"/>
      <name val="Tahoma"/>
      <family val="2"/>
    </font>
    <font>
      <b/>
      <i/>
      <sz val="10"/>
      <color rgb="FF0070C0"/>
      <name val="Arial"/>
      <family val="2"/>
    </font>
    <font>
      <b/>
      <i/>
      <sz val="12"/>
      <name val="Arial"/>
      <family val="2"/>
    </font>
    <font>
      <sz val="10"/>
      <name val="Arial"/>
      <family val="2"/>
    </font>
    <font>
      <b/>
      <sz val="12"/>
      <color theme="1"/>
      <name val="Calibri"/>
      <family val="2"/>
      <scheme val="minor"/>
    </font>
    <font>
      <b/>
      <sz val="16"/>
      <color theme="1"/>
      <name val="Calibri"/>
      <family val="2"/>
      <scheme val="minor"/>
    </font>
    <font>
      <b/>
      <sz val="8"/>
      <color theme="1"/>
      <name val="Arial"/>
      <family val="2"/>
    </font>
    <font>
      <sz val="8"/>
      <color indexed="8"/>
      <name val="Arial"/>
      <family val="2"/>
    </font>
    <font>
      <sz val="8"/>
      <color theme="1"/>
      <name val="Arial"/>
      <family val="2"/>
    </font>
    <font>
      <sz val="8"/>
      <color theme="1"/>
      <name val="Calibri"/>
      <family val="2"/>
      <scheme val="minor"/>
    </font>
    <font>
      <u/>
      <sz val="11"/>
      <color theme="10"/>
      <name val="Calibri"/>
      <family val="2"/>
    </font>
  </fonts>
  <fills count="50">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1"/>
        <bgColor indexed="64"/>
      </patternFill>
    </fill>
    <fill>
      <patternFill patternType="solid">
        <fgColor theme="6" tint="0.39997558519241921"/>
        <bgColor indexed="64"/>
      </patternFill>
    </fill>
  </fills>
  <borders count="70">
    <border>
      <left/>
      <right/>
      <top/>
      <bottom/>
      <diagonal/>
    </border>
    <border>
      <left/>
      <right/>
      <top style="double">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double">
        <color indexed="64"/>
      </bottom>
      <diagonal/>
    </border>
    <border>
      <left style="medium">
        <color indexed="64"/>
      </left>
      <right/>
      <top/>
      <bottom style="double">
        <color indexed="64"/>
      </bottom>
      <diagonal/>
    </border>
    <border>
      <left style="thin">
        <color indexed="64"/>
      </left>
      <right/>
      <top style="medium">
        <color indexed="64"/>
      </top>
      <bottom style="medium">
        <color indexed="64"/>
      </bottom>
      <diagonal/>
    </border>
  </borders>
  <cellStyleXfs count="2739">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4" fillId="0" borderId="1" applyNumberFormat="0" applyFont="0" applyFill="0" applyAlignment="0" applyProtection="0"/>
    <xf numFmtId="43" fontId="16" fillId="0" borderId="0" applyFont="0" applyFill="0" applyBorder="0" applyAlignment="0" applyProtection="0"/>
    <xf numFmtId="44" fontId="16" fillId="0" borderId="0" applyFont="0" applyFill="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21" borderId="0" applyNumberFormat="0" applyBorder="0" applyAlignment="0" applyProtection="0"/>
    <xf numFmtId="0" fontId="25" fillId="5" borderId="0" applyNumberFormat="0" applyBorder="0" applyAlignment="0" applyProtection="0"/>
    <xf numFmtId="0" fontId="26" fillId="22" borderId="35" applyNumberFormat="0" applyAlignment="0" applyProtection="0"/>
    <xf numFmtId="0" fontId="27" fillId="23" borderId="36" applyNumberFormat="0" applyAlignment="0" applyProtection="0"/>
    <xf numFmtId="43" fontId="22" fillId="0" borderId="0" applyFont="0" applyFill="0" applyBorder="0" applyAlignment="0" applyProtection="0"/>
    <xf numFmtId="43" fontId="4" fillId="0" borderId="0" applyFont="0" applyFill="0" applyBorder="0" applyAlignment="0" applyProtection="0"/>
    <xf numFmtId="44" fontId="22" fillId="0" borderId="0" applyFont="0" applyFill="0" applyBorder="0" applyAlignment="0" applyProtection="0"/>
    <xf numFmtId="44" fontId="4"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37" applyNumberFormat="0" applyFill="0" applyAlignment="0" applyProtection="0"/>
    <xf numFmtId="0" fontId="31" fillId="0" borderId="38" applyNumberFormat="0" applyFill="0" applyAlignment="0" applyProtection="0"/>
    <xf numFmtId="0" fontId="32" fillId="0" borderId="39" applyNumberFormat="0" applyFill="0" applyAlignment="0" applyProtection="0"/>
    <xf numFmtId="0" fontId="32" fillId="0" borderId="0" applyNumberFormat="0" applyFill="0" applyBorder="0" applyAlignment="0" applyProtection="0"/>
    <xf numFmtId="0" fontId="33" fillId="9" borderId="35" applyNumberFormat="0" applyAlignment="0" applyProtection="0"/>
    <xf numFmtId="0" fontId="34" fillId="0" borderId="40" applyNumberFormat="0" applyFill="0" applyAlignment="0" applyProtection="0"/>
    <xf numFmtId="0" fontId="35" fillId="24" borderId="0" applyNumberFormat="0" applyBorder="0" applyAlignment="0" applyProtection="0"/>
    <xf numFmtId="0" fontId="4" fillId="0" borderId="0"/>
    <xf numFmtId="0" fontId="3" fillId="0" borderId="0"/>
    <xf numFmtId="0" fontId="22" fillId="25" borderId="41" applyNumberFormat="0" applyFont="0" applyAlignment="0" applyProtection="0"/>
    <xf numFmtId="0" fontId="36" fillId="22" borderId="42" applyNumberFormat="0" applyAlignment="0" applyProtection="0"/>
    <xf numFmtId="9" fontId="22" fillId="0" borderId="0" applyFont="0" applyFill="0" applyBorder="0" applyAlignment="0" applyProtection="0"/>
    <xf numFmtId="9" fontId="4" fillId="0" borderId="0" applyFont="0" applyFill="0" applyBorder="0" applyAlignment="0" applyProtection="0"/>
    <xf numFmtId="0" fontId="37" fillId="0" borderId="0" applyNumberFormat="0" applyFill="0" applyBorder="0" applyAlignment="0" applyProtection="0"/>
    <xf numFmtId="0" fontId="38" fillId="0" borderId="43" applyNumberFormat="0" applyFill="0" applyAlignment="0" applyProtection="0"/>
    <xf numFmtId="0" fontId="39" fillId="0" borderId="0" applyNumberFormat="0" applyFill="0" applyBorder="0" applyAlignment="0" applyProtection="0"/>
    <xf numFmtId="0" fontId="2" fillId="0" borderId="0"/>
    <xf numFmtId="44" fontId="2" fillId="0" borderId="0" applyFont="0" applyFill="0" applyBorder="0" applyAlignment="0" applyProtection="0"/>
    <xf numFmtId="0" fontId="4" fillId="0" borderId="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6" fillId="44" borderId="35"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0" fontId="27" fillId="45" borderId="36" applyNumberFormat="0" applyAlignment="0" applyProtection="0"/>
    <xf numFmtId="43" fontId="45" fillId="0" borderId="0" applyFont="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applyFill="0" applyBorder="0" applyAlignment="0" applyProtection="0"/>
    <xf numFmtId="166" fontId="23" fillId="0" borderId="0" applyFill="0" applyBorder="0" applyAlignment="0" applyProtection="0"/>
    <xf numFmtId="166" fontId="23" fillId="0" borderId="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43" fontId="46"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46" fillId="0" borderId="0" applyFont="0" applyFill="0" applyBorder="0" applyAlignment="0" applyProtection="0"/>
    <xf numFmtId="44" fontId="2"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2" fillId="0" borderId="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1" fillId="0" borderId="38"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39"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3" fillId="31" borderId="35" applyNumberFormat="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4" fillId="0" borderId="40" applyNumberFormat="0" applyFill="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3" fillId="0" borderId="0"/>
    <xf numFmtId="0" fontId="4" fillId="0" borderId="0"/>
    <xf numFmtId="0" fontId="4" fillId="0" borderId="0"/>
    <xf numFmtId="0" fontId="45" fillId="0" borderId="0"/>
    <xf numFmtId="0" fontId="45"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23" fillId="47" borderId="41"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0" fontId="36" fillId="44" borderId="42" applyNumberFormat="0" applyAlignment="0" applyProtection="0"/>
    <xf numFmtId="9" fontId="4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7" fillId="0" borderId="0"/>
    <xf numFmtId="0" fontId="4"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8" fillId="0" borderId="43"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 fillId="0" borderId="0"/>
    <xf numFmtId="0" fontId="2" fillId="0" borderId="0"/>
    <xf numFmtId="0" fontId="2" fillId="0" borderId="0"/>
    <xf numFmtId="0" fontId="2" fillId="0" borderId="0"/>
    <xf numFmtId="9" fontId="55" fillId="0" borderId="0" applyFont="0" applyFill="0" applyBorder="0" applyAlignment="0" applyProtection="0"/>
    <xf numFmtId="0" fontId="1" fillId="0" borderId="0"/>
    <xf numFmtId="0" fontId="62" fillId="0" borderId="0" applyNumberFormat="0" applyFill="0" applyBorder="0" applyAlignment="0" applyProtection="0">
      <alignment vertical="top"/>
      <protection locked="0"/>
    </xf>
    <xf numFmtId="0" fontId="1" fillId="0" borderId="0"/>
  </cellStyleXfs>
  <cellXfs count="298">
    <xf numFmtId="0" fontId="0" fillId="0" borderId="0" xfId="0"/>
    <xf numFmtId="0" fontId="9" fillId="0" borderId="0" xfId="0" applyFont="1"/>
    <xf numFmtId="3" fontId="9" fillId="0" borderId="0" xfId="0" applyNumberFormat="1" applyFont="1"/>
    <xf numFmtId="3" fontId="9" fillId="0" borderId="0" xfId="0" applyNumberFormat="1" applyFont="1" applyAlignment="1">
      <alignment shrinkToFit="1"/>
    </xf>
    <xf numFmtId="4" fontId="9" fillId="0" borderId="0" xfId="0" applyNumberFormat="1" applyFont="1" applyAlignment="1">
      <alignment shrinkToFit="1"/>
    </xf>
    <xf numFmtId="0" fontId="9" fillId="0" borderId="0" xfId="0" applyFont="1" applyAlignment="1">
      <alignment shrinkToFit="1"/>
    </xf>
    <xf numFmtId="165" fontId="9" fillId="0" borderId="0" xfId="0" applyNumberFormat="1" applyFont="1" applyAlignment="1">
      <alignment shrinkToFit="1"/>
    </xf>
    <xf numFmtId="165" fontId="9" fillId="0" borderId="0" xfId="0" applyNumberFormat="1" applyFont="1"/>
    <xf numFmtId="0" fontId="9" fillId="0" borderId="0" xfId="0" applyFont="1" applyFill="1"/>
    <xf numFmtId="4" fontId="11" fillId="0" borderId="0" xfId="0" applyNumberFormat="1" applyFont="1" applyFill="1" applyBorder="1"/>
    <xf numFmtId="4" fontId="9" fillId="0" borderId="7" xfId="0" applyNumberFormat="1" applyFont="1" applyFill="1" applyBorder="1"/>
    <xf numFmtId="10" fontId="12" fillId="0" borderId="4" xfId="0" applyNumberFormat="1" applyFont="1" applyFill="1" applyBorder="1" applyAlignment="1">
      <alignment horizontal="right"/>
    </xf>
    <xf numFmtId="4" fontId="11" fillId="0" borderId="6" xfId="0" applyNumberFormat="1" applyFont="1" applyFill="1" applyBorder="1"/>
    <xf numFmtId="4" fontId="9" fillId="0" borderId="9" xfId="0" applyNumberFormat="1" applyFont="1" applyFill="1" applyBorder="1"/>
    <xf numFmtId="10" fontId="12" fillId="0" borderId="4" xfId="0" applyNumberFormat="1" applyFont="1" applyFill="1" applyBorder="1"/>
    <xf numFmtId="3" fontId="9" fillId="0" borderId="0" xfId="0" applyNumberFormat="1" applyFont="1" applyFill="1"/>
    <xf numFmtId="3" fontId="9" fillId="0" borderId="0" xfId="0" applyNumberFormat="1" applyFont="1" applyFill="1" applyAlignment="1">
      <alignment shrinkToFit="1"/>
    </xf>
    <xf numFmtId="3" fontId="9" fillId="0" borderId="0" xfId="0" applyNumberFormat="1" applyFont="1" applyFill="1" applyBorder="1"/>
    <xf numFmtId="3" fontId="9" fillId="0" borderId="0" xfId="0" applyNumberFormat="1" applyFont="1" applyFill="1" applyAlignment="1">
      <alignment horizontal="right"/>
    </xf>
    <xf numFmtId="0" fontId="11" fillId="0" borderId="17" xfId="0" applyFont="1" applyFill="1" applyBorder="1" applyAlignment="1">
      <alignment horizontal="right"/>
    </xf>
    <xf numFmtId="10" fontId="11" fillId="2" borderId="8" xfId="0" applyNumberFormat="1" applyFont="1" applyFill="1" applyBorder="1" applyAlignment="1">
      <alignment horizontal="center" vertical="center"/>
    </xf>
    <xf numFmtId="10" fontId="12" fillId="0" borderId="0" xfId="0" applyNumberFormat="1" applyFont="1" applyFill="1" applyBorder="1"/>
    <xf numFmtId="10" fontId="12" fillId="0" borderId="6" xfId="0" applyNumberFormat="1" applyFont="1" applyFill="1" applyBorder="1"/>
    <xf numFmtId="3" fontId="11" fillId="0" borderId="26" xfId="0" applyNumberFormat="1" applyFont="1" applyBorder="1"/>
    <xf numFmtId="0" fontId="11" fillId="0" borderId="16" xfId="0" applyFont="1" applyFill="1" applyBorder="1" applyAlignment="1">
      <alignment wrapText="1"/>
    </xf>
    <xf numFmtId="3" fontId="13" fillId="0" borderId="0" xfId="0" applyNumberFormat="1" applyFont="1" applyFill="1" applyBorder="1"/>
    <xf numFmtId="3" fontId="15" fillId="0" borderId="2" xfId="0" applyNumberFormat="1" applyFont="1" applyFill="1" applyBorder="1"/>
    <xf numFmtId="3" fontId="9" fillId="0" borderId="3" xfId="0" applyNumberFormat="1" applyFont="1" applyFill="1" applyBorder="1"/>
    <xf numFmtId="3" fontId="11" fillId="0" borderId="20" xfId="0" applyNumberFormat="1" applyFont="1" applyFill="1" applyBorder="1" applyAlignment="1">
      <alignment horizontal="center" shrinkToFit="1"/>
    </xf>
    <xf numFmtId="3" fontId="11" fillId="0" borderId="21" xfId="0" applyNumberFormat="1" applyFont="1" applyFill="1" applyBorder="1" applyAlignment="1">
      <alignment horizontal="center" shrinkToFit="1"/>
    </xf>
    <xf numFmtId="3" fontId="11" fillId="0" borderId="23" xfId="0" applyNumberFormat="1" applyFont="1" applyFill="1" applyBorder="1" applyAlignment="1">
      <alignment horizontal="center" shrinkToFit="1"/>
    </xf>
    <xf numFmtId="3" fontId="9" fillId="0" borderId="4" xfId="0" applyNumberFormat="1" applyFont="1" applyFill="1" applyBorder="1"/>
    <xf numFmtId="3" fontId="11" fillId="0" borderId="0" xfId="0" applyNumberFormat="1" applyFont="1" applyFill="1" applyBorder="1" applyAlignment="1">
      <alignment horizontal="right"/>
    </xf>
    <xf numFmtId="3" fontId="9" fillId="0" borderId="22" xfId="0" applyNumberFormat="1" applyFont="1" applyFill="1" applyBorder="1" applyAlignment="1">
      <alignment horizontal="right"/>
    </xf>
    <xf numFmtId="3" fontId="9" fillId="0" borderId="22" xfId="0" applyNumberFormat="1" applyFont="1" applyFill="1" applyBorder="1" applyAlignment="1">
      <alignment shrinkToFit="1"/>
    </xf>
    <xf numFmtId="3" fontId="9" fillId="0" borderId="25" xfId="0" applyNumberFormat="1" applyFont="1" applyFill="1" applyBorder="1" applyAlignment="1">
      <alignment shrinkToFit="1"/>
    </xf>
    <xf numFmtId="3" fontId="11" fillId="0" borderId="10" xfId="0" applyNumberFormat="1" applyFont="1" applyFill="1" applyBorder="1"/>
    <xf numFmtId="0" fontId="0" fillId="0" borderId="3" xfId="0" applyBorder="1"/>
    <xf numFmtId="0" fontId="18" fillId="0" borderId="0" xfId="0" applyFont="1"/>
    <xf numFmtId="0" fontId="0" fillId="0" borderId="6" xfId="0" applyBorder="1"/>
    <xf numFmtId="0" fontId="4" fillId="0" borderId="0" xfId="0" applyFont="1"/>
    <xf numFmtId="0" fontId="0" fillId="0" borderId="9" xfId="0" applyBorder="1"/>
    <xf numFmtId="0" fontId="20" fillId="0" borderId="0" xfId="0" applyFont="1"/>
    <xf numFmtId="0" fontId="4" fillId="0" borderId="8" xfId="0" applyFont="1" applyBorder="1" applyAlignment="1">
      <alignment vertical="top" wrapText="1"/>
    </xf>
    <xf numFmtId="0" fontId="18" fillId="0" borderId="8" xfId="0" applyFont="1" applyBorder="1" applyAlignment="1"/>
    <xf numFmtId="44" fontId="4" fillId="0" borderId="8" xfId="10" applyFont="1" applyBorder="1"/>
    <xf numFmtId="0" fontId="4" fillId="2" borderId="8" xfId="0" applyFont="1" applyFill="1" applyBorder="1"/>
    <xf numFmtId="0" fontId="4" fillId="0" borderId="0" xfId="0" applyFont="1" applyBorder="1" applyAlignment="1">
      <alignment wrapText="1"/>
    </xf>
    <xf numFmtId="0" fontId="6" fillId="0" borderId="8" xfId="0" applyFont="1" applyBorder="1" applyAlignment="1">
      <alignment horizontal="center"/>
    </xf>
    <xf numFmtId="44" fontId="0" fillId="0" borderId="8" xfId="10" applyFont="1" applyBorder="1"/>
    <xf numFmtId="0" fontId="0" fillId="2" borderId="8" xfId="0" applyFill="1" applyBorder="1"/>
    <xf numFmtId="0" fontId="20" fillId="0" borderId="2" xfId="0" applyFont="1" applyBorder="1"/>
    <xf numFmtId="0" fontId="0" fillId="0" borderId="27" xfId="0" applyBorder="1"/>
    <xf numFmtId="0" fontId="0" fillId="0" borderId="4" xfId="0" applyBorder="1"/>
    <xf numFmtId="0" fontId="0" fillId="0" borderId="0" xfId="0" applyBorder="1"/>
    <xf numFmtId="0" fontId="0" fillId="0" borderId="7" xfId="0" applyBorder="1"/>
    <xf numFmtId="0" fontId="0" fillId="0" borderId="5" xfId="0" applyBorder="1"/>
    <xf numFmtId="0" fontId="7" fillId="0" borderId="0" xfId="7" applyAlignment="1" applyProtection="1"/>
    <xf numFmtId="0" fontId="4" fillId="0" borderId="0" xfId="0" applyFont="1" applyAlignment="1">
      <alignment horizontal="right"/>
    </xf>
    <xf numFmtId="0" fontId="4" fillId="0" borderId="4" xfId="0" applyFont="1" applyBorder="1"/>
    <xf numFmtId="0" fontId="0" fillId="0" borderId="0" xfId="0" applyAlignment="1">
      <alignment wrapText="1"/>
    </xf>
    <xf numFmtId="0" fontId="0" fillId="0" borderId="0" xfId="0" applyAlignment="1">
      <alignment vertical="center" wrapText="1"/>
    </xf>
    <xf numFmtId="3" fontId="11" fillId="0" borderId="22" xfId="0" applyNumberFormat="1" applyFont="1" applyFill="1" applyBorder="1" applyAlignment="1"/>
    <xf numFmtId="0" fontId="15" fillId="0" borderId="5" xfId="0" applyFont="1" applyFill="1" applyBorder="1" applyAlignment="1">
      <alignment wrapText="1"/>
    </xf>
    <xf numFmtId="0" fontId="9" fillId="2" borderId="21" xfId="0" applyFont="1" applyFill="1" applyBorder="1" applyAlignment="1"/>
    <xf numFmtId="0" fontId="9" fillId="2" borderId="13" xfId="0" applyFont="1" applyFill="1" applyBorder="1" applyAlignment="1"/>
    <xf numFmtId="0" fontId="11" fillId="0" borderId="45" xfId="0" applyFont="1" applyFill="1" applyBorder="1"/>
    <xf numFmtId="0" fontId="11" fillId="0" borderId="46" xfId="0" applyFont="1" applyFill="1" applyBorder="1" applyAlignment="1">
      <alignment horizontal="left"/>
    </xf>
    <xf numFmtId="4" fontId="11" fillId="0" borderId="6" xfId="0" applyNumberFormat="1" applyFont="1" applyFill="1" applyBorder="1" applyAlignment="1">
      <alignment horizontal="center"/>
    </xf>
    <xf numFmtId="3" fontId="9" fillId="2" borderId="0" xfId="0" applyNumberFormat="1" applyFont="1" applyFill="1" applyBorder="1"/>
    <xf numFmtId="0" fontId="18" fillId="0" borderId="0" xfId="0" applyFont="1" applyBorder="1" applyAlignment="1"/>
    <xf numFmtId="0" fontId="40" fillId="0" borderId="0" xfId="0" applyFont="1" applyAlignment="1">
      <alignment horizontal="center"/>
    </xf>
    <xf numFmtId="0" fontId="41" fillId="0" borderId="0" xfId="0" applyFont="1" applyAlignment="1">
      <alignment horizontal="center"/>
    </xf>
    <xf numFmtId="0" fontId="42" fillId="0" borderId="0" xfId="0" applyFont="1"/>
    <xf numFmtId="0" fontId="44" fillId="0" borderId="0" xfId="7" applyFont="1" applyAlignment="1" applyProtection="1"/>
    <xf numFmtId="3" fontId="11" fillId="0" borderId="47" xfId="0" applyNumberFormat="1" applyFont="1" applyFill="1" applyBorder="1"/>
    <xf numFmtId="3" fontId="11" fillId="0" borderId="54" xfId="0" applyNumberFormat="1" applyFont="1" applyFill="1" applyBorder="1"/>
    <xf numFmtId="3" fontId="12" fillId="0" borderId="33" xfId="0" applyNumberFormat="1" applyFont="1" applyFill="1" applyBorder="1" applyAlignment="1"/>
    <xf numFmtId="3" fontId="12" fillId="0" borderId="13" xfId="0" applyNumberFormat="1" applyFont="1" applyFill="1" applyBorder="1" applyAlignment="1"/>
    <xf numFmtId="3" fontId="9" fillId="0" borderId="13" xfId="0" applyNumberFormat="1" applyFont="1" applyFill="1" applyBorder="1" applyAlignment="1"/>
    <xf numFmtId="3" fontId="9" fillId="0" borderId="24" xfId="0" applyNumberFormat="1" applyFont="1" applyFill="1" applyBorder="1" applyAlignment="1"/>
    <xf numFmtId="0" fontId="11" fillId="0" borderId="55" xfId="0" applyFont="1" applyFill="1" applyBorder="1"/>
    <xf numFmtId="0" fontId="9" fillId="2" borderId="56" xfId="0" applyFont="1" applyFill="1" applyBorder="1" applyAlignment="1"/>
    <xf numFmtId="0" fontId="11" fillId="0" borderId="2" xfId="0" applyFont="1" applyFill="1" applyBorder="1" applyAlignment="1">
      <alignment horizontal="left"/>
    </xf>
    <xf numFmtId="0" fontId="9" fillId="0" borderId="27" xfId="0" applyFont="1" applyFill="1" applyBorder="1" applyAlignment="1">
      <alignment horizontal="center"/>
    </xf>
    <xf numFmtId="0" fontId="11" fillId="0" borderId="4" xfId="0" applyFont="1" applyFill="1" applyBorder="1" applyAlignment="1">
      <alignment horizontal="left"/>
    </xf>
    <xf numFmtId="0" fontId="11" fillId="0" borderId="5" xfId="0" applyFont="1" applyFill="1" applyBorder="1" applyAlignment="1">
      <alignment horizontal="left"/>
    </xf>
    <xf numFmtId="0" fontId="9" fillId="0" borderId="6" xfId="0" applyFont="1" applyFill="1" applyBorder="1" applyAlignment="1">
      <alignment horizontal="center"/>
    </xf>
    <xf numFmtId="0" fontId="9" fillId="0" borderId="9" xfId="0" applyFont="1" applyFill="1" applyBorder="1" applyAlignment="1">
      <alignment horizontal="center"/>
    </xf>
    <xf numFmtId="0" fontId="11" fillId="2" borderId="44" xfId="0" applyFont="1" applyFill="1" applyBorder="1"/>
    <xf numFmtId="0" fontId="11" fillId="2" borderId="33" xfId="0" applyFont="1" applyFill="1" applyBorder="1"/>
    <xf numFmtId="0" fontId="11" fillId="2" borderId="34" xfId="0" applyFont="1" applyFill="1" applyBorder="1"/>
    <xf numFmtId="0" fontId="11" fillId="2" borderId="23" xfId="0" applyFont="1" applyFill="1" applyBorder="1" applyAlignment="1">
      <alignment horizontal="left"/>
    </xf>
    <xf numFmtId="0" fontId="11" fillId="2" borderId="24" xfId="0" applyFont="1" applyFill="1" applyBorder="1" applyAlignment="1">
      <alignment horizontal="left"/>
    </xf>
    <xf numFmtId="0" fontId="11" fillId="2" borderId="25" xfId="0" applyFont="1" applyFill="1" applyBorder="1" applyAlignment="1">
      <alignment horizontal="left"/>
    </xf>
    <xf numFmtId="0" fontId="9" fillId="2" borderId="14" xfId="0" applyFont="1" applyFill="1" applyBorder="1" applyAlignment="1"/>
    <xf numFmtId="0" fontId="9" fillId="2" borderId="15" xfId="0" applyFont="1" applyFill="1" applyBorder="1" applyAlignment="1"/>
    <xf numFmtId="0" fontId="11" fillId="2" borderId="20" xfId="0" applyFont="1" applyFill="1" applyBorder="1" applyAlignment="1"/>
    <xf numFmtId="0" fontId="9" fillId="2" borderId="58" xfId="0" applyFont="1" applyFill="1" applyBorder="1" applyAlignment="1"/>
    <xf numFmtId="0" fontId="9" fillId="2" borderId="59" xfId="0" applyFont="1" applyFill="1" applyBorder="1" applyAlignment="1"/>
    <xf numFmtId="0" fontId="9" fillId="2" borderId="60" xfId="0" applyFont="1" applyFill="1" applyBorder="1" applyAlignment="1"/>
    <xf numFmtId="0" fontId="11" fillId="0" borderId="3" xfId="0" applyFont="1" applyFill="1" applyBorder="1" applyAlignment="1">
      <alignment horizontal="left"/>
    </xf>
    <xf numFmtId="0" fontId="11" fillId="0" borderId="0" xfId="0" applyFont="1" applyFill="1" applyBorder="1" applyAlignment="1">
      <alignment horizontal="left"/>
    </xf>
    <xf numFmtId="0" fontId="11" fillId="0" borderId="6" xfId="0" applyFont="1" applyFill="1" applyBorder="1" applyAlignment="1">
      <alignment horizontal="left"/>
    </xf>
    <xf numFmtId="4" fontId="11" fillId="0" borderId="0" xfId="0" applyNumberFormat="1" applyFont="1" applyFill="1" applyBorder="1" applyAlignment="1">
      <alignment horizontal="center"/>
    </xf>
    <xf numFmtId="0" fontId="15" fillId="0" borderId="4" xfId="0" applyFont="1" applyFill="1" applyBorder="1" applyAlignment="1">
      <alignment wrapText="1"/>
    </xf>
    <xf numFmtId="0" fontId="11" fillId="0" borderId="52" xfId="0" applyFont="1" applyFill="1" applyBorder="1" applyAlignment="1">
      <alignment horizontal="center" wrapText="1"/>
    </xf>
    <xf numFmtId="0" fontId="11" fillId="0" borderId="52" xfId="0" applyFont="1" applyFill="1" applyBorder="1" applyAlignment="1">
      <alignment horizontal="center"/>
    </xf>
    <xf numFmtId="0" fontId="11" fillId="48" borderId="52" xfId="0" applyFont="1" applyFill="1" applyBorder="1" applyAlignment="1">
      <alignment horizontal="center"/>
    </xf>
    <xf numFmtId="0" fontId="11" fillId="0" borderId="53" xfId="0" applyFont="1" applyFill="1" applyBorder="1" applyAlignment="1">
      <alignment horizontal="center"/>
    </xf>
    <xf numFmtId="0" fontId="9" fillId="0" borderId="21" xfId="0" applyFont="1" applyFill="1" applyBorder="1" applyAlignment="1"/>
    <xf numFmtId="0" fontId="9" fillId="0" borderId="23" xfId="0" applyFont="1" applyFill="1" applyBorder="1" applyAlignment="1"/>
    <xf numFmtId="0" fontId="9" fillId="0" borderId="13" xfId="0" applyFont="1" applyFill="1" applyBorder="1" applyAlignment="1"/>
    <xf numFmtId="0" fontId="9" fillId="0" borderId="24" xfId="0" applyFont="1" applyFill="1" applyBorder="1" applyAlignment="1"/>
    <xf numFmtId="0" fontId="9" fillId="0" borderId="22" xfId="0" applyFont="1" applyFill="1" applyBorder="1" applyAlignment="1"/>
    <xf numFmtId="0" fontId="9" fillId="0" borderId="25" xfId="0" applyFont="1" applyFill="1" applyBorder="1" applyAlignment="1"/>
    <xf numFmtId="0" fontId="4" fillId="49" borderId="4" xfId="0" applyFont="1" applyFill="1" applyBorder="1"/>
    <xf numFmtId="0" fontId="0" fillId="0" borderId="0" xfId="0" applyFill="1" applyBorder="1"/>
    <xf numFmtId="0" fontId="0" fillId="49" borderId="4" xfId="0" applyFill="1" applyBorder="1"/>
    <xf numFmtId="0" fontId="4" fillId="0" borderId="4" xfId="0" applyFont="1" applyFill="1" applyBorder="1"/>
    <xf numFmtId="0" fontId="18" fillId="0" borderId="4" xfId="0" applyFont="1" applyBorder="1"/>
    <xf numFmtId="0" fontId="49" fillId="0" borderId="4" xfId="0" applyFont="1" applyBorder="1"/>
    <xf numFmtId="165" fontId="49" fillId="0" borderId="0" xfId="0" applyNumberFormat="1" applyFont="1" applyFill="1" applyBorder="1"/>
    <xf numFmtId="165" fontId="49" fillId="0" borderId="63" xfId="0" applyNumberFormat="1" applyFont="1" applyFill="1" applyBorder="1"/>
    <xf numFmtId="0" fontId="0" fillId="0" borderId="0" xfId="0" applyAlignment="1"/>
    <xf numFmtId="0" fontId="51" fillId="0" borderId="0" xfId="0" applyFont="1" applyAlignment="1"/>
    <xf numFmtId="0" fontId="51" fillId="0" borderId="0" xfId="0" applyFont="1" applyAlignment="1">
      <alignment horizontal="center"/>
    </xf>
    <xf numFmtId="0" fontId="49" fillId="2" borderId="8" xfId="0" applyFont="1" applyFill="1" applyBorder="1"/>
    <xf numFmtId="44" fontId="49" fillId="0" borderId="8" xfId="10" applyFont="1" applyBorder="1"/>
    <xf numFmtId="3" fontId="52" fillId="2" borderId="31" xfId="0" applyNumberFormat="1" applyFont="1" applyFill="1" applyBorder="1" applyAlignment="1">
      <alignment wrapText="1"/>
    </xf>
    <xf numFmtId="3" fontId="52" fillId="2" borderId="8" xfId="0" applyNumberFormat="1" applyFont="1" applyFill="1" applyBorder="1"/>
    <xf numFmtId="44" fontId="53" fillId="0" borderId="8" xfId="0" applyNumberFormat="1" applyFont="1" applyBorder="1" applyAlignment="1"/>
    <xf numFmtId="0" fontId="48" fillId="0" borderId="4" xfId="0" applyFont="1" applyBorder="1"/>
    <xf numFmtId="0" fontId="48" fillId="0" borderId="68" xfId="0" applyFont="1" applyBorder="1"/>
    <xf numFmtId="0" fontId="40" fillId="0" borderId="0" xfId="0" applyFont="1" applyAlignment="1">
      <alignment horizontal="center"/>
    </xf>
    <xf numFmtId="3" fontId="15" fillId="0" borderId="22" xfId="0" applyNumberFormat="1" applyFont="1" applyFill="1" applyBorder="1" applyAlignment="1">
      <alignment shrinkToFit="1"/>
    </xf>
    <xf numFmtId="0" fontId="9" fillId="0" borderId="0" xfId="0" applyFont="1" applyFill="1" applyBorder="1" applyAlignment="1">
      <alignment horizontal="center"/>
    </xf>
    <xf numFmtId="0" fontId="9" fillId="0" borderId="7" xfId="0" applyFont="1" applyFill="1" applyBorder="1" applyAlignment="1">
      <alignment horizontal="center"/>
    </xf>
    <xf numFmtId="0" fontId="9" fillId="2" borderId="6" xfId="0" applyFont="1" applyFill="1" applyBorder="1" applyAlignment="1"/>
    <xf numFmtId="0" fontId="11" fillId="2" borderId="21" xfId="0" applyFont="1" applyFill="1" applyBorder="1" applyAlignment="1"/>
    <xf numFmtId="3" fontId="11" fillId="0" borderId="6" xfId="0" applyNumberFormat="1" applyFont="1" applyFill="1" applyBorder="1" applyAlignment="1">
      <alignment horizontal="left"/>
    </xf>
    <xf numFmtId="3" fontId="11" fillId="0" borderId="26" xfId="0" applyNumberFormat="1" applyFont="1" applyBorder="1" applyAlignment="1">
      <alignment horizontal="center" wrapText="1"/>
    </xf>
    <xf numFmtId="0" fontId="0" fillId="0" borderId="0" xfId="0" applyProtection="1"/>
    <xf numFmtId="0" fontId="20" fillId="0" borderId="0" xfId="0" applyFont="1" applyProtection="1"/>
    <xf numFmtId="44" fontId="20" fillId="0" borderId="8" xfId="2735" applyNumberFormat="1" applyFont="1" applyFill="1" applyBorder="1" applyAlignment="1" applyProtection="1">
      <alignment horizontal="center"/>
      <protection locked="0"/>
    </xf>
    <xf numFmtId="0" fontId="20" fillId="48" borderId="30" xfId="0" applyFont="1" applyFill="1" applyBorder="1" applyProtection="1"/>
    <xf numFmtId="0" fontId="20" fillId="48" borderId="32" xfId="0" applyFont="1" applyFill="1" applyBorder="1" applyProtection="1"/>
    <xf numFmtId="0" fontId="20" fillId="48" borderId="51" xfId="0" applyFont="1" applyFill="1" applyBorder="1" applyProtection="1"/>
    <xf numFmtId="0" fontId="20" fillId="0" borderId="0" xfId="0" applyFont="1" applyAlignment="1">
      <alignment vertical="center" wrapText="1"/>
    </xf>
    <xf numFmtId="0" fontId="20" fillId="0" borderId="0" xfId="0" applyFont="1" applyAlignment="1" applyProtection="1">
      <alignment horizontal="center"/>
    </xf>
    <xf numFmtId="0" fontId="20" fillId="0" borderId="8" xfId="0" applyFont="1" applyBorder="1" applyProtection="1"/>
    <xf numFmtId="0" fontId="56" fillId="0" borderId="0" xfId="0" applyFont="1" applyAlignment="1" applyProtection="1">
      <alignment horizontal="center"/>
    </xf>
    <xf numFmtId="0" fontId="20" fillId="0" borderId="0" xfId="0" applyFont="1" applyAlignment="1">
      <alignment horizontal="center" vertical="center" wrapText="1"/>
    </xf>
    <xf numFmtId="0" fontId="56" fillId="0" borderId="0" xfId="0" applyFont="1" applyBorder="1" applyAlignment="1" applyProtection="1"/>
    <xf numFmtId="44" fontId="20" fillId="0" borderId="49" xfId="2735" applyNumberFormat="1" applyFont="1" applyFill="1" applyBorder="1" applyAlignment="1" applyProtection="1">
      <alignment horizontal="center"/>
      <protection locked="0"/>
    </xf>
    <xf numFmtId="0" fontId="20" fillId="48" borderId="61" xfId="0" applyFont="1" applyFill="1" applyBorder="1" applyProtection="1"/>
    <xf numFmtId="0" fontId="57" fillId="0" borderId="47" xfId="0" applyFont="1" applyBorder="1" applyAlignment="1" applyProtection="1">
      <alignment horizontal="center" vertical="top"/>
    </xf>
    <xf numFmtId="0" fontId="57" fillId="0" borderId="53" xfId="0" applyFont="1" applyBorder="1" applyAlignment="1" applyProtection="1">
      <alignment horizontal="center" vertical="top"/>
    </xf>
    <xf numFmtId="0" fontId="56" fillId="0" borderId="16" xfId="0" applyFont="1" applyBorder="1" applyAlignment="1" applyProtection="1">
      <alignment horizontal="center" vertical="top" wrapText="1"/>
    </xf>
    <xf numFmtId="0" fontId="20" fillId="0" borderId="49" xfId="0" applyFont="1" applyBorder="1" applyProtection="1"/>
    <xf numFmtId="0" fontId="57" fillId="0" borderId="16" xfId="0" applyFont="1" applyBorder="1" applyAlignment="1" applyProtection="1">
      <alignment vertical="top"/>
    </xf>
    <xf numFmtId="0" fontId="57" fillId="0" borderId="0" xfId="0" applyFont="1" applyProtection="1"/>
    <xf numFmtId="0" fontId="18" fillId="0" borderId="0" xfId="0" applyFont="1" applyProtection="1"/>
    <xf numFmtId="0" fontId="20" fillId="0" borderId="8" xfId="0" applyFont="1" applyBorder="1" applyAlignment="1">
      <alignment horizontal="center" vertical="center" wrapText="1"/>
    </xf>
    <xf numFmtId="0" fontId="0" fillId="0" borderId="12" xfId="0" applyFill="1" applyBorder="1"/>
    <xf numFmtId="0" fontId="58" fillId="0" borderId="12" xfId="0" applyFont="1" applyFill="1" applyBorder="1" applyAlignment="1">
      <alignment vertical="center" wrapText="1"/>
    </xf>
    <xf numFmtId="0" fontId="58" fillId="0" borderId="12" xfId="0" applyFont="1" applyFill="1" applyBorder="1" applyAlignment="1">
      <alignment horizontal="center" vertical="center" wrapText="1"/>
    </xf>
    <xf numFmtId="49" fontId="0" fillId="0" borderId="0" xfId="0" applyNumberFormat="1"/>
    <xf numFmtId="0" fontId="59" fillId="0" borderId="0" xfId="1791" applyFont="1" applyFill="1" applyBorder="1" applyAlignment="1">
      <alignment horizontal="left" vertical="top" wrapText="1"/>
    </xf>
    <xf numFmtId="0" fontId="59" fillId="0" borderId="0" xfId="0" applyFont="1" applyFill="1" applyBorder="1" applyAlignment="1">
      <alignment vertical="top" wrapText="1"/>
    </xf>
    <xf numFmtId="0" fontId="8" fillId="0" borderId="0" xfId="0" applyFont="1" applyFill="1" applyAlignment="1">
      <alignment vertical="top" wrapText="1"/>
    </xf>
    <xf numFmtId="0" fontId="8" fillId="0" borderId="0" xfId="0" applyFont="1" applyFill="1" applyAlignment="1">
      <alignment horizontal="center" vertical="top" wrapText="1"/>
    </xf>
    <xf numFmtId="0" fontId="0" fillId="0" borderId="0" xfId="0" applyFill="1"/>
    <xf numFmtId="0" fontId="8" fillId="0" borderId="0" xfId="0" applyFont="1" applyFill="1" applyAlignment="1">
      <alignment horizontal="center" vertical="top"/>
    </xf>
    <xf numFmtId="0" fontId="59" fillId="0" borderId="0" xfId="0" applyNumberFormat="1" applyFont="1" applyFill="1" applyBorder="1" applyAlignment="1">
      <alignment vertical="top" wrapText="1"/>
    </xf>
    <xf numFmtId="0" fontId="60" fillId="0" borderId="0" xfId="0" applyFont="1" applyFill="1" applyBorder="1" applyAlignment="1">
      <alignment vertical="top" wrapText="1"/>
    </xf>
    <xf numFmtId="0" fontId="60" fillId="0" borderId="0" xfId="0" applyFont="1" applyFill="1" applyBorder="1" applyAlignment="1">
      <alignment vertical="top"/>
    </xf>
    <xf numFmtId="0" fontId="60" fillId="0" borderId="0" xfId="0" applyFont="1" applyFill="1" applyAlignment="1">
      <alignment vertical="top" wrapText="1"/>
    </xf>
    <xf numFmtId="0" fontId="60" fillId="0" borderId="0" xfId="0" applyFont="1" applyFill="1" applyBorder="1" applyAlignment="1">
      <alignment horizontal="center" vertical="top"/>
    </xf>
    <xf numFmtId="0" fontId="59" fillId="0" borderId="0" xfId="2100" applyFont="1" applyFill="1" applyBorder="1" applyAlignment="1">
      <alignment horizontal="left" vertical="top" wrapText="1"/>
    </xf>
    <xf numFmtId="0" fontId="8" fillId="0" borderId="0" xfId="1791" applyFont="1" applyFill="1" applyBorder="1" applyAlignment="1">
      <alignment horizontal="left" vertical="top" wrapText="1"/>
    </xf>
    <xf numFmtId="0" fontId="8" fillId="0" borderId="0" xfId="0" applyNumberFormat="1" applyFont="1" applyFill="1" applyAlignment="1">
      <alignment vertical="top" wrapText="1"/>
    </xf>
    <xf numFmtId="0" fontId="60" fillId="0" borderId="0" xfId="0" applyFont="1" applyFill="1" applyBorder="1" applyAlignment="1">
      <alignment horizontal="center" vertical="top" wrapText="1"/>
    </xf>
    <xf numFmtId="44" fontId="60" fillId="0" borderId="0" xfId="10" applyFont="1" applyFill="1" applyBorder="1" applyAlignment="1">
      <alignment horizontal="center" vertical="top" wrapText="1"/>
    </xf>
    <xf numFmtId="0" fontId="8" fillId="0" borderId="0" xfId="0" applyFont="1" applyFill="1" applyBorder="1" applyAlignment="1">
      <alignment vertical="top" wrapText="1"/>
    </xf>
    <xf numFmtId="0" fontId="8" fillId="0" borderId="0" xfId="0" applyFont="1" applyFill="1" applyBorder="1" applyAlignment="1">
      <alignment vertical="top"/>
    </xf>
    <xf numFmtId="0" fontId="61" fillId="0" borderId="0" xfId="0" applyFont="1" applyFill="1" applyAlignment="1">
      <alignment vertical="top" wrapText="1"/>
    </xf>
    <xf numFmtId="44" fontId="59" fillId="0" borderId="0" xfId="10" applyFont="1" applyFill="1" applyBorder="1" applyAlignment="1">
      <alignment horizontal="left" vertical="top" wrapText="1"/>
    </xf>
    <xf numFmtId="0" fontId="59" fillId="0" borderId="0" xfId="10" applyNumberFormat="1" applyFont="1" applyFill="1" applyBorder="1" applyAlignment="1">
      <alignment vertical="top" wrapText="1"/>
    </xf>
    <xf numFmtId="44" fontId="60" fillId="0" borderId="0" xfId="10" applyFont="1" applyFill="1" applyBorder="1" applyAlignment="1">
      <alignment vertical="top" wrapText="1"/>
    </xf>
    <xf numFmtId="44" fontId="59" fillId="0" borderId="0" xfId="10" applyFont="1" applyFill="1" applyBorder="1" applyAlignment="1">
      <alignment vertical="top" wrapText="1"/>
    </xf>
    <xf numFmtId="44" fontId="8" fillId="0" borderId="0" xfId="10" applyFont="1" applyFill="1" applyAlignment="1">
      <alignment horizontal="center" vertical="top"/>
    </xf>
    <xf numFmtId="44" fontId="8" fillId="0" borderId="0" xfId="10" applyFont="1" applyFill="1" applyAlignment="1">
      <alignment vertical="top" wrapText="1"/>
    </xf>
    <xf numFmtId="0" fontId="60" fillId="0" borderId="0" xfId="0" applyNumberFormat="1" applyFont="1" applyFill="1" applyBorder="1" applyAlignment="1">
      <alignment vertical="top" wrapText="1"/>
    </xf>
    <xf numFmtId="0" fontId="0" fillId="0" borderId="0" xfId="0" applyFill="1" applyAlignment="1">
      <alignment horizontal="left"/>
    </xf>
    <xf numFmtId="0" fontId="56" fillId="0" borderId="8" xfId="0" applyFont="1" applyBorder="1" applyAlignment="1" applyProtection="1">
      <alignment horizontal="center"/>
    </xf>
    <xf numFmtId="44" fontId="0" fillId="0" borderId="0" xfId="0" applyNumberFormat="1" applyAlignment="1">
      <alignment wrapText="1"/>
    </xf>
    <xf numFmtId="0" fontId="9" fillId="2" borderId="49" xfId="9" applyNumberFormat="1" applyFont="1" applyFill="1" applyBorder="1" applyAlignment="1">
      <alignment horizontal="center"/>
    </xf>
    <xf numFmtId="0" fontId="11" fillId="2" borderId="8" xfId="9" applyNumberFormat="1" applyFont="1" applyFill="1" applyBorder="1" applyAlignment="1">
      <alignment horizontal="center"/>
    </xf>
    <xf numFmtId="0" fontId="9" fillId="2" borderId="8" xfId="9" applyNumberFormat="1" applyFont="1" applyFill="1" applyBorder="1" applyAlignment="1">
      <alignment horizontal="center"/>
    </xf>
    <xf numFmtId="44" fontId="9" fillId="2" borderId="49" xfId="10" applyNumberFormat="1" applyFont="1" applyFill="1" applyBorder="1"/>
    <xf numFmtId="44" fontId="9" fillId="0" borderId="49" xfId="10" applyFont="1" applyFill="1" applyBorder="1" applyAlignment="1">
      <alignment shrinkToFit="1"/>
    </xf>
    <xf numFmtId="44" fontId="9" fillId="48" borderId="49" xfId="10" applyFont="1" applyFill="1" applyBorder="1" applyAlignment="1">
      <alignment shrinkToFit="1"/>
    </xf>
    <xf numFmtId="44" fontId="9" fillId="0" borderId="61" xfId="10" applyFont="1" applyFill="1" applyBorder="1" applyAlignment="1">
      <alignment shrinkToFit="1"/>
    </xf>
    <xf numFmtId="44" fontId="9" fillId="2" borderId="49" xfId="10" applyFont="1" applyFill="1" applyBorder="1"/>
    <xf numFmtId="44" fontId="9" fillId="0" borderId="8" xfId="10" applyFont="1" applyFill="1" applyBorder="1" applyAlignment="1">
      <alignment shrinkToFit="1"/>
    </xf>
    <xf numFmtId="44" fontId="9" fillId="48" borderId="8" xfId="10" applyFont="1" applyFill="1" applyBorder="1" applyAlignment="1">
      <alignment shrinkToFit="1"/>
    </xf>
    <xf numFmtId="3" fontId="11" fillId="2" borderId="31" xfId="0" applyNumberFormat="1" applyFont="1" applyFill="1" applyBorder="1"/>
    <xf numFmtId="3" fontId="11" fillId="2" borderId="8" xfId="0" applyNumberFormat="1" applyFont="1" applyFill="1" applyBorder="1"/>
    <xf numFmtId="3" fontId="9" fillId="2" borderId="31" xfId="0" applyNumberFormat="1" applyFont="1" applyFill="1" applyBorder="1"/>
    <xf numFmtId="3" fontId="9" fillId="2" borderId="8" xfId="0" applyNumberFormat="1" applyFont="1" applyFill="1" applyBorder="1"/>
    <xf numFmtId="3" fontId="11" fillId="2" borderId="64" xfId="0" applyNumberFormat="1" applyFont="1" applyFill="1" applyBorder="1" applyAlignment="1">
      <alignment wrapText="1"/>
    </xf>
    <xf numFmtId="3" fontId="11" fillId="2" borderId="65" xfId="0" applyNumberFormat="1" applyFont="1" applyFill="1" applyBorder="1"/>
    <xf numFmtId="0" fontId="9" fillId="2" borderId="62" xfId="0" applyFont="1" applyFill="1" applyBorder="1" applyAlignment="1">
      <alignment wrapText="1"/>
    </xf>
    <xf numFmtId="0" fontId="9" fillId="2" borderId="49" xfId="0" applyFont="1" applyFill="1" applyBorder="1"/>
    <xf numFmtId="3" fontId="9" fillId="2" borderId="31" xfId="0" applyNumberFormat="1" applyFont="1" applyFill="1" applyBorder="1" applyAlignment="1">
      <alignment wrapText="1"/>
    </xf>
    <xf numFmtId="0" fontId="9" fillId="2" borderId="49" xfId="39" applyNumberFormat="1" applyFont="1" applyFill="1" applyBorder="1" applyAlignment="1">
      <alignment horizontal="center"/>
    </xf>
    <xf numFmtId="0" fontId="9" fillId="2" borderId="8" xfId="39" applyNumberFormat="1" applyFont="1" applyFill="1" applyBorder="1" applyAlignment="1">
      <alignment horizontal="center"/>
    </xf>
    <xf numFmtId="0" fontId="9" fillId="2" borderId="33" xfId="0" applyFont="1" applyFill="1" applyBorder="1"/>
    <xf numFmtId="9" fontId="9" fillId="2" borderId="8" xfId="0" applyNumberFormat="1" applyFont="1" applyFill="1" applyBorder="1" applyAlignment="1">
      <alignment horizontal="left"/>
    </xf>
    <xf numFmtId="44" fontId="4" fillId="0" borderId="8" xfId="41" applyFont="1" applyBorder="1"/>
    <xf numFmtId="165" fontId="4" fillId="0" borderId="66" xfId="0" applyNumberFormat="1" applyFont="1" applyFill="1" applyBorder="1"/>
    <xf numFmtId="165" fontId="4" fillId="0" borderId="67" xfId="0" applyNumberFormat="1" applyFont="1" applyFill="1" applyBorder="1"/>
    <xf numFmtId="0" fontId="56" fillId="3" borderId="8" xfId="0" applyFont="1" applyFill="1" applyBorder="1" applyAlignment="1" applyProtection="1">
      <alignment horizontal="center"/>
    </xf>
    <xf numFmtId="0" fontId="11" fillId="0" borderId="0" xfId="0" applyFont="1"/>
    <xf numFmtId="3" fontId="11" fillId="0" borderId="52" xfId="0" applyNumberFormat="1" applyFont="1" applyFill="1" applyBorder="1"/>
    <xf numFmtId="44" fontId="11" fillId="0" borderId="52" xfId="10" applyFont="1" applyFill="1" applyBorder="1" applyAlignment="1">
      <alignment shrinkToFit="1"/>
    </xf>
    <xf numFmtId="44" fontId="11" fillId="48" borderId="52" xfId="10" applyFont="1" applyFill="1" applyBorder="1" applyAlignment="1">
      <alignment shrinkToFit="1"/>
    </xf>
    <xf numFmtId="44" fontId="11" fillId="0" borderId="53" xfId="10" applyFont="1" applyFill="1" applyBorder="1" applyAlignment="1">
      <alignment shrinkToFit="1"/>
    </xf>
    <xf numFmtId="4" fontId="11" fillId="0" borderId="0" xfId="0" applyNumberFormat="1" applyFont="1" applyAlignment="1">
      <alignment shrinkToFit="1"/>
    </xf>
    <xf numFmtId="0" fontId="57" fillId="3" borderId="52" xfId="0" applyFont="1" applyFill="1" applyBorder="1" applyAlignment="1" applyProtection="1">
      <alignment horizontal="center" vertical="top"/>
    </xf>
    <xf numFmtId="44" fontId="11" fillId="2" borderId="49" xfId="10" applyFont="1" applyFill="1" applyBorder="1"/>
    <xf numFmtId="44" fontId="11" fillId="0" borderId="8" xfId="10" applyFont="1" applyFill="1" applyBorder="1" applyAlignment="1">
      <alignment shrinkToFit="1"/>
    </xf>
    <xf numFmtId="44" fontId="11" fillId="48" borderId="8" xfId="10" applyFont="1" applyFill="1" applyBorder="1" applyAlignment="1">
      <alignment shrinkToFit="1"/>
    </xf>
    <xf numFmtId="44" fontId="11" fillId="0" borderId="49" xfId="10" applyFont="1" applyFill="1" applyBorder="1" applyAlignment="1">
      <alignment shrinkToFit="1"/>
    </xf>
    <xf numFmtId="44" fontId="11" fillId="0" borderId="61" xfId="10" applyFont="1" applyFill="1" applyBorder="1" applyAlignment="1">
      <alignment shrinkToFit="1"/>
    </xf>
    <xf numFmtId="0" fontId="11" fillId="2" borderId="65" xfId="9" applyNumberFormat="1" applyFont="1" applyFill="1" applyBorder="1" applyAlignment="1">
      <alignment horizontal="center"/>
    </xf>
    <xf numFmtId="44" fontId="9" fillId="0" borderId="0" xfId="10" applyFont="1" applyFill="1" applyBorder="1" applyAlignment="1">
      <alignment shrinkToFit="1"/>
    </xf>
    <xf numFmtId="44" fontId="9" fillId="0" borderId="48" xfId="10" applyFont="1" applyFill="1" applyBorder="1" applyAlignment="1">
      <alignment shrinkToFit="1"/>
    </xf>
    <xf numFmtId="44" fontId="9" fillId="0" borderId="51" xfId="10" applyFont="1" applyFill="1" applyBorder="1" applyAlignment="1">
      <alignment shrinkToFit="1"/>
    </xf>
    <xf numFmtId="168" fontId="11" fillId="0" borderId="10" xfId="10" applyNumberFormat="1" applyFont="1" applyFill="1" applyBorder="1" applyAlignment="1">
      <alignment shrinkToFit="1"/>
    </xf>
    <xf numFmtId="168" fontId="11" fillId="0" borderId="10" xfId="10" applyNumberFormat="1" applyFont="1" applyFill="1" applyBorder="1"/>
    <xf numFmtId="168" fontId="11" fillId="0" borderId="11" xfId="10" applyNumberFormat="1" applyFont="1" applyFill="1" applyBorder="1" applyAlignment="1">
      <alignment shrinkToFit="1"/>
    </xf>
    <xf numFmtId="0" fontId="43" fillId="0" borderId="0" xfId="0" applyNumberFormat="1" applyFont="1" applyAlignment="1"/>
    <xf numFmtId="0" fontId="9" fillId="2" borderId="33" xfId="0" applyFont="1" applyFill="1" applyBorder="1" applyAlignment="1">
      <alignment horizontal="left" wrapText="1"/>
    </xf>
    <xf numFmtId="0" fontId="9" fillId="2" borderId="13" xfId="0" applyFont="1" applyFill="1" applyBorder="1" applyAlignment="1">
      <alignment horizontal="left" wrapText="1"/>
    </xf>
    <xf numFmtId="0" fontId="9" fillId="2" borderId="24" xfId="0" applyFont="1" applyFill="1" applyBorder="1" applyAlignment="1">
      <alignment horizontal="left" wrapText="1"/>
    </xf>
    <xf numFmtId="0" fontId="9" fillId="2" borderId="33" xfId="0" applyFont="1" applyFill="1" applyBorder="1" applyAlignment="1">
      <alignment horizontal="center"/>
    </xf>
    <xf numFmtId="0" fontId="9" fillId="2" borderId="13" xfId="0" applyFont="1" applyFill="1" applyBorder="1" applyAlignment="1">
      <alignment horizontal="center"/>
    </xf>
    <xf numFmtId="0" fontId="40" fillId="0" borderId="0" xfId="0" applyFont="1" applyAlignment="1">
      <alignment horizontal="center"/>
    </xf>
    <xf numFmtId="0" fontId="10" fillId="0" borderId="0" xfId="0" applyFont="1" applyAlignment="1">
      <alignment horizontal="center"/>
    </xf>
    <xf numFmtId="0" fontId="10" fillId="0" borderId="0" xfId="0" applyFont="1" applyBorder="1" applyAlignment="1">
      <alignment horizontal="center"/>
    </xf>
    <xf numFmtId="0" fontId="11" fillId="0" borderId="44" xfId="0" applyFont="1" applyFill="1" applyBorder="1" applyAlignment="1">
      <alignment horizontal="left"/>
    </xf>
    <xf numFmtId="0" fontId="11" fillId="0" borderId="21" xfId="0" applyFont="1" applyFill="1" applyBorder="1" applyAlignment="1">
      <alignment horizontal="left"/>
    </xf>
    <xf numFmtId="0" fontId="9" fillId="2" borderId="29" xfId="0" applyFont="1" applyFill="1" applyBorder="1" applyAlignment="1">
      <alignment horizontal="center"/>
    </xf>
    <xf numFmtId="0" fontId="9" fillId="2" borderId="28" xfId="0" applyFont="1" applyFill="1" applyBorder="1" applyAlignment="1">
      <alignment horizontal="center"/>
    </xf>
    <xf numFmtId="0" fontId="11" fillId="0" borderId="33" xfId="0" applyFont="1" applyFill="1" applyBorder="1" applyAlignment="1">
      <alignment horizontal="left"/>
    </xf>
    <xf numFmtId="0" fontId="11" fillId="0" borderId="13" xfId="0" applyFont="1" applyFill="1" applyBorder="1" applyAlignment="1">
      <alignment horizontal="left"/>
    </xf>
    <xf numFmtId="14" fontId="9" fillId="2" borderId="31" xfId="0" applyNumberFormat="1" applyFont="1" applyFill="1" applyBorder="1" applyAlignment="1">
      <alignment horizontal="center"/>
    </xf>
    <xf numFmtId="0" fontId="9" fillId="2" borderId="8" xfId="0" applyFont="1" applyFill="1" applyBorder="1" applyAlignment="1">
      <alignment horizontal="center"/>
    </xf>
    <xf numFmtId="0" fontId="9" fillId="2" borderId="31" xfId="0" applyFont="1" applyFill="1" applyBorder="1" applyAlignment="1">
      <alignment horizontal="center"/>
    </xf>
    <xf numFmtId="0" fontId="11" fillId="0" borderId="57" xfId="0" applyFont="1" applyFill="1" applyBorder="1" applyAlignment="1">
      <alignment horizontal="left"/>
    </xf>
    <xf numFmtId="0" fontId="11" fillId="0" borderId="22" xfId="0" applyFont="1" applyFill="1" applyBorder="1" applyAlignment="1">
      <alignment horizontal="left"/>
    </xf>
    <xf numFmtId="0" fontId="9" fillId="2" borderId="50" xfId="0" applyFont="1" applyFill="1" applyBorder="1" applyAlignment="1">
      <alignment horizontal="center"/>
    </xf>
    <xf numFmtId="0" fontId="9" fillId="2" borderId="48" xfId="0" applyFont="1" applyFill="1" applyBorder="1" applyAlignment="1">
      <alignment horizontal="center"/>
    </xf>
    <xf numFmtId="10" fontId="17" fillId="3" borderId="4" xfId="0" applyNumberFormat="1" applyFont="1" applyFill="1" applyBorder="1" applyAlignment="1">
      <alignment horizontal="center"/>
    </xf>
    <xf numFmtId="10" fontId="17" fillId="3" borderId="0" xfId="0" applyNumberFormat="1" applyFont="1" applyFill="1" applyBorder="1" applyAlignment="1">
      <alignment horizontal="center"/>
    </xf>
    <xf numFmtId="0" fontId="14" fillId="3" borderId="0" xfId="0" applyFont="1" applyFill="1" applyBorder="1" applyAlignment="1">
      <alignment horizontal="center"/>
    </xf>
    <xf numFmtId="0" fontId="14" fillId="3" borderId="7" xfId="0" applyFont="1" applyFill="1" applyBorder="1" applyAlignment="1">
      <alignment horizontal="center"/>
    </xf>
    <xf numFmtId="10" fontId="15" fillId="0" borderId="4" xfId="0" applyNumberFormat="1" applyFont="1" applyFill="1" applyBorder="1" applyAlignment="1">
      <alignment horizontal="center"/>
    </xf>
    <xf numFmtId="10" fontId="15" fillId="0" borderId="0" xfId="0" applyNumberFormat="1" applyFont="1" applyFill="1" applyBorder="1" applyAlignment="1">
      <alignment horizontal="center"/>
    </xf>
    <xf numFmtId="0" fontId="9" fillId="0" borderId="0" xfId="0" applyFont="1" applyFill="1" applyBorder="1" applyAlignment="1">
      <alignment horizontal="center"/>
    </xf>
    <xf numFmtId="0" fontId="9" fillId="0" borderId="7" xfId="0" applyFont="1" applyFill="1" applyBorder="1" applyAlignment="1">
      <alignment horizontal="center"/>
    </xf>
    <xf numFmtId="10" fontId="15" fillId="0" borderId="18" xfId="0" applyNumberFormat="1" applyFont="1" applyFill="1" applyBorder="1" applyAlignment="1">
      <alignment horizontal="center"/>
    </xf>
    <xf numFmtId="10" fontId="15" fillId="0" borderId="12" xfId="0" applyNumberFormat="1" applyFont="1" applyFill="1" applyBorder="1" applyAlignment="1">
      <alignment horizontal="center"/>
    </xf>
    <xf numFmtId="0" fontId="9" fillId="0" borderId="12" xfId="0" applyFont="1" applyBorder="1" applyAlignment="1">
      <alignment horizontal="center"/>
    </xf>
    <xf numFmtId="0" fontId="9" fillId="0" borderId="19" xfId="0" applyFont="1" applyBorder="1" applyAlignment="1">
      <alignment horizontal="center"/>
    </xf>
    <xf numFmtId="3" fontId="15" fillId="0" borderId="34" xfId="0" applyNumberFormat="1" applyFont="1" applyFill="1" applyBorder="1" applyAlignment="1">
      <alignment shrinkToFit="1"/>
    </xf>
    <xf numFmtId="3" fontId="15" fillId="0" borderId="22" xfId="0" applyNumberFormat="1" applyFont="1" applyFill="1" applyBorder="1" applyAlignment="1">
      <alignment shrinkToFit="1"/>
    </xf>
    <xf numFmtId="3" fontId="11" fillId="0" borderId="54" xfId="0" applyNumberFormat="1" applyFont="1" applyFill="1" applyBorder="1" applyAlignment="1">
      <alignment horizontal="left"/>
    </xf>
    <xf numFmtId="3" fontId="11" fillId="0" borderId="26" xfId="0" applyNumberFormat="1" applyFont="1" applyFill="1" applyBorder="1" applyAlignment="1">
      <alignment horizontal="left"/>
    </xf>
    <xf numFmtId="3" fontId="9" fillId="0" borderId="69" xfId="0" applyNumberFormat="1" applyFont="1" applyFill="1" applyBorder="1" applyAlignment="1">
      <alignment horizontal="center"/>
    </xf>
    <xf numFmtId="3" fontId="9" fillId="0" borderId="26" xfId="0" applyNumberFormat="1" applyFont="1" applyFill="1" applyBorder="1" applyAlignment="1">
      <alignment horizontal="center"/>
    </xf>
    <xf numFmtId="0" fontId="4" fillId="0" borderId="0" xfId="0" applyFont="1" applyBorder="1"/>
    <xf numFmtId="0" fontId="21" fillId="0" borderId="0" xfId="0" applyFont="1" applyBorder="1" applyAlignment="1">
      <alignment horizontal="center"/>
    </xf>
    <xf numFmtId="0" fontId="18" fillId="0" borderId="0" xfId="0" applyFont="1" applyBorder="1" applyAlignment="1">
      <alignment wrapText="1"/>
    </xf>
    <xf numFmtId="0" fontId="4" fillId="0" borderId="0" xfId="0" applyFont="1" applyBorder="1" applyAlignment="1">
      <alignment wrapText="1"/>
    </xf>
    <xf numFmtId="0" fontId="0" fillId="2" borderId="15"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6" fillId="0" borderId="15"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4" fillId="2" borderId="15"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6" fillId="0" borderId="15" xfId="0" applyFont="1" applyBorder="1" applyAlignment="1">
      <alignment horizontal="right"/>
    </xf>
    <xf numFmtId="0" fontId="6" fillId="0" borderId="14" xfId="0" applyFont="1" applyBorder="1" applyAlignment="1">
      <alignment horizontal="right"/>
    </xf>
  </cellXfs>
  <cellStyles count="2739">
    <cellStyle name="20% - Accent1 10" xfId="63"/>
    <cellStyle name="20% - Accent1 11" xfId="64"/>
    <cellStyle name="20% - Accent1 12" xfId="65"/>
    <cellStyle name="20% - Accent1 13" xfId="66"/>
    <cellStyle name="20% - Accent1 14" xfId="67"/>
    <cellStyle name="20% - Accent1 15" xfId="68"/>
    <cellStyle name="20% - Accent1 16" xfId="69"/>
    <cellStyle name="20% - Accent1 2" xfId="11"/>
    <cellStyle name="20% - Accent1 2 10" xfId="71"/>
    <cellStyle name="20% - Accent1 2 11" xfId="72"/>
    <cellStyle name="20% - Accent1 2 12" xfId="73"/>
    <cellStyle name="20% - Accent1 2 13" xfId="74"/>
    <cellStyle name="20% - Accent1 2 14" xfId="75"/>
    <cellStyle name="20% - Accent1 2 15" xfId="76"/>
    <cellStyle name="20% - Accent1 2 16" xfId="77"/>
    <cellStyle name="20% - Accent1 2 17" xfId="70"/>
    <cellStyle name="20% - Accent1 2 2" xfId="78"/>
    <cellStyle name="20% - Accent1 2 2 10" xfId="79"/>
    <cellStyle name="20% - Accent1 2 2 11" xfId="80"/>
    <cellStyle name="20% - Accent1 2 2 12" xfId="81"/>
    <cellStyle name="20% - Accent1 2 2 13" xfId="82"/>
    <cellStyle name="20% - Accent1 2 2 14" xfId="83"/>
    <cellStyle name="20% - Accent1 2 2 15" xfId="84"/>
    <cellStyle name="20% - Accent1 2 2 16" xfId="85"/>
    <cellStyle name="20% - Accent1 2 2 17" xfId="86"/>
    <cellStyle name="20% - Accent1 2 2 18" xfId="87"/>
    <cellStyle name="20% - Accent1 2 2 19" xfId="88"/>
    <cellStyle name="20% - Accent1 2 2 2" xfId="89"/>
    <cellStyle name="20% - Accent1 2 2 20" xfId="90"/>
    <cellStyle name="20% - Accent1 2 2 21" xfId="91"/>
    <cellStyle name="20% - Accent1 2 2 22" xfId="92"/>
    <cellStyle name="20% - Accent1 2 2 23" xfId="93"/>
    <cellStyle name="20% - Accent1 2 2 24" xfId="94"/>
    <cellStyle name="20% - Accent1 2 2 3" xfId="95"/>
    <cellStyle name="20% - Accent1 2 2 4" xfId="96"/>
    <cellStyle name="20% - Accent1 2 2 5" xfId="97"/>
    <cellStyle name="20% - Accent1 2 2 6" xfId="98"/>
    <cellStyle name="20% - Accent1 2 2 7" xfId="99"/>
    <cellStyle name="20% - Accent1 2 2 8" xfId="100"/>
    <cellStyle name="20% - Accent1 2 2 9" xfId="101"/>
    <cellStyle name="20% - Accent1 2 3" xfId="102"/>
    <cellStyle name="20% - Accent1 2 4" xfId="103"/>
    <cellStyle name="20% - Accent1 2 5" xfId="104"/>
    <cellStyle name="20% - Accent1 2 6" xfId="105"/>
    <cellStyle name="20% - Accent1 2 7" xfId="106"/>
    <cellStyle name="20% - Accent1 2 8" xfId="107"/>
    <cellStyle name="20% - Accent1 2 9" xfId="108"/>
    <cellStyle name="20% - Accent1 3" xfId="109"/>
    <cellStyle name="20% - Accent1 3 10" xfId="110"/>
    <cellStyle name="20% - Accent1 3 11" xfId="111"/>
    <cellStyle name="20% - Accent1 3 12" xfId="112"/>
    <cellStyle name="20% - Accent1 3 13" xfId="113"/>
    <cellStyle name="20% - Accent1 3 14" xfId="114"/>
    <cellStyle name="20% - Accent1 3 15" xfId="115"/>
    <cellStyle name="20% - Accent1 3 16" xfId="116"/>
    <cellStyle name="20% - Accent1 3 17" xfId="117"/>
    <cellStyle name="20% - Accent1 3 18" xfId="118"/>
    <cellStyle name="20% - Accent1 3 19" xfId="119"/>
    <cellStyle name="20% - Accent1 3 2" xfId="120"/>
    <cellStyle name="20% - Accent1 3 20" xfId="121"/>
    <cellStyle name="20% - Accent1 3 21" xfId="122"/>
    <cellStyle name="20% - Accent1 3 22" xfId="123"/>
    <cellStyle name="20% - Accent1 3 23" xfId="124"/>
    <cellStyle name="20% - Accent1 3 24" xfId="125"/>
    <cellStyle name="20% - Accent1 3 3" xfId="126"/>
    <cellStyle name="20% - Accent1 3 4" xfId="127"/>
    <cellStyle name="20% - Accent1 3 5" xfId="128"/>
    <cellStyle name="20% - Accent1 3 6" xfId="129"/>
    <cellStyle name="20% - Accent1 3 7" xfId="130"/>
    <cellStyle name="20% - Accent1 3 8" xfId="131"/>
    <cellStyle name="20% - Accent1 3 9" xfId="132"/>
    <cellStyle name="20% - Accent1 4" xfId="133"/>
    <cellStyle name="20% - Accent1 5" xfId="134"/>
    <cellStyle name="20% - Accent1 6" xfId="135"/>
    <cellStyle name="20% - Accent1 7" xfId="136"/>
    <cellStyle name="20% - Accent1 8" xfId="137"/>
    <cellStyle name="20% - Accent1 9" xfId="138"/>
    <cellStyle name="20% - Accent2 10" xfId="139"/>
    <cellStyle name="20% - Accent2 11" xfId="140"/>
    <cellStyle name="20% - Accent2 12" xfId="141"/>
    <cellStyle name="20% - Accent2 13" xfId="142"/>
    <cellStyle name="20% - Accent2 14" xfId="143"/>
    <cellStyle name="20% - Accent2 15" xfId="144"/>
    <cellStyle name="20% - Accent2 16" xfId="145"/>
    <cellStyle name="20% - Accent2 2" xfId="12"/>
    <cellStyle name="20% - Accent2 2 10" xfId="147"/>
    <cellStyle name="20% - Accent2 2 11" xfId="148"/>
    <cellStyle name="20% - Accent2 2 12" xfId="149"/>
    <cellStyle name="20% - Accent2 2 13" xfId="150"/>
    <cellStyle name="20% - Accent2 2 14" xfId="151"/>
    <cellStyle name="20% - Accent2 2 15" xfId="152"/>
    <cellStyle name="20% - Accent2 2 16" xfId="153"/>
    <cellStyle name="20% - Accent2 2 17" xfId="146"/>
    <cellStyle name="20% - Accent2 2 2" xfId="154"/>
    <cellStyle name="20% - Accent2 2 2 10" xfId="155"/>
    <cellStyle name="20% - Accent2 2 2 11" xfId="156"/>
    <cellStyle name="20% - Accent2 2 2 12" xfId="157"/>
    <cellStyle name="20% - Accent2 2 2 13" xfId="158"/>
    <cellStyle name="20% - Accent2 2 2 14" xfId="159"/>
    <cellStyle name="20% - Accent2 2 2 15" xfId="160"/>
    <cellStyle name="20% - Accent2 2 2 16" xfId="161"/>
    <cellStyle name="20% - Accent2 2 2 17" xfId="162"/>
    <cellStyle name="20% - Accent2 2 2 18" xfId="163"/>
    <cellStyle name="20% - Accent2 2 2 19" xfId="164"/>
    <cellStyle name="20% - Accent2 2 2 2" xfId="165"/>
    <cellStyle name="20% - Accent2 2 2 20" xfId="166"/>
    <cellStyle name="20% - Accent2 2 2 21" xfId="167"/>
    <cellStyle name="20% - Accent2 2 2 22" xfId="168"/>
    <cellStyle name="20% - Accent2 2 2 23" xfId="169"/>
    <cellStyle name="20% - Accent2 2 2 24" xfId="170"/>
    <cellStyle name="20% - Accent2 2 2 3" xfId="171"/>
    <cellStyle name="20% - Accent2 2 2 4" xfId="172"/>
    <cellStyle name="20% - Accent2 2 2 5" xfId="173"/>
    <cellStyle name="20% - Accent2 2 2 6" xfId="174"/>
    <cellStyle name="20% - Accent2 2 2 7" xfId="175"/>
    <cellStyle name="20% - Accent2 2 2 8" xfId="176"/>
    <cellStyle name="20% - Accent2 2 2 9" xfId="177"/>
    <cellStyle name="20% - Accent2 2 3" xfId="178"/>
    <cellStyle name="20% - Accent2 2 4" xfId="179"/>
    <cellStyle name="20% - Accent2 2 5" xfId="180"/>
    <cellStyle name="20% - Accent2 2 6" xfId="181"/>
    <cellStyle name="20% - Accent2 2 7" xfId="182"/>
    <cellStyle name="20% - Accent2 2 8" xfId="183"/>
    <cellStyle name="20% - Accent2 2 9" xfId="184"/>
    <cellStyle name="20% - Accent2 3" xfId="185"/>
    <cellStyle name="20% - Accent2 3 10" xfId="186"/>
    <cellStyle name="20% - Accent2 3 11" xfId="187"/>
    <cellStyle name="20% - Accent2 3 12" xfId="188"/>
    <cellStyle name="20% - Accent2 3 13" xfId="189"/>
    <cellStyle name="20% - Accent2 3 14" xfId="190"/>
    <cellStyle name="20% - Accent2 3 15" xfId="191"/>
    <cellStyle name="20% - Accent2 3 16" xfId="192"/>
    <cellStyle name="20% - Accent2 3 17" xfId="193"/>
    <cellStyle name="20% - Accent2 3 18" xfId="194"/>
    <cellStyle name="20% - Accent2 3 19" xfId="195"/>
    <cellStyle name="20% - Accent2 3 2" xfId="196"/>
    <cellStyle name="20% - Accent2 3 20" xfId="197"/>
    <cellStyle name="20% - Accent2 3 21" xfId="198"/>
    <cellStyle name="20% - Accent2 3 22" xfId="199"/>
    <cellStyle name="20% - Accent2 3 23" xfId="200"/>
    <cellStyle name="20% - Accent2 3 24" xfId="201"/>
    <cellStyle name="20% - Accent2 3 3" xfId="202"/>
    <cellStyle name="20% - Accent2 3 4" xfId="203"/>
    <cellStyle name="20% - Accent2 3 5" xfId="204"/>
    <cellStyle name="20% - Accent2 3 6" xfId="205"/>
    <cellStyle name="20% - Accent2 3 7" xfId="206"/>
    <cellStyle name="20% - Accent2 3 8" xfId="207"/>
    <cellStyle name="20% - Accent2 3 9" xfId="208"/>
    <cellStyle name="20% - Accent2 4" xfId="209"/>
    <cellStyle name="20% - Accent2 5" xfId="210"/>
    <cellStyle name="20% - Accent2 6" xfId="211"/>
    <cellStyle name="20% - Accent2 7" xfId="212"/>
    <cellStyle name="20% - Accent2 8" xfId="213"/>
    <cellStyle name="20% - Accent2 9" xfId="214"/>
    <cellStyle name="20% - Accent3 10" xfId="215"/>
    <cellStyle name="20% - Accent3 11" xfId="216"/>
    <cellStyle name="20% - Accent3 12" xfId="217"/>
    <cellStyle name="20% - Accent3 13" xfId="218"/>
    <cellStyle name="20% - Accent3 14" xfId="219"/>
    <cellStyle name="20% - Accent3 15" xfId="220"/>
    <cellStyle name="20% - Accent3 16" xfId="221"/>
    <cellStyle name="20% - Accent3 2" xfId="13"/>
    <cellStyle name="20% - Accent3 2 10" xfId="223"/>
    <cellStyle name="20% - Accent3 2 11" xfId="224"/>
    <cellStyle name="20% - Accent3 2 12" xfId="225"/>
    <cellStyle name="20% - Accent3 2 13" xfId="226"/>
    <cellStyle name="20% - Accent3 2 14" xfId="227"/>
    <cellStyle name="20% - Accent3 2 15" xfId="228"/>
    <cellStyle name="20% - Accent3 2 16" xfId="229"/>
    <cellStyle name="20% - Accent3 2 17" xfId="222"/>
    <cellStyle name="20% - Accent3 2 2" xfId="230"/>
    <cellStyle name="20% - Accent3 2 2 10" xfId="231"/>
    <cellStyle name="20% - Accent3 2 2 11" xfId="232"/>
    <cellStyle name="20% - Accent3 2 2 12" xfId="233"/>
    <cellStyle name="20% - Accent3 2 2 13" xfId="234"/>
    <cellStyle name="20% - Accent3 2 2 14" xfId="235"/>
    <cellStyle name="20% - Accent3 2 2 15" xfId="236"/>
    <cellStyle name="20% - Accent3 2 2 16" xfId="237"/>
    <cellStyle name="20% - Accent3 2 2 17" xfId="238"/>
    <cellStyle name="20% - Accent3 2 2 18" xfId="239"/>
    <cellStyle name="20% - Accent3 2 2 19" xfId="240"/>
    <cellStyle name="20% - Accent3 2 2 2" xfId="241"/>
    <cellStyle name="20% - Accent3 2 2 20" xfId="242"/>
    <cellStyle name="20% - Accent3 2 2 21" xfId="243"/>
    <cellStyle name="20% - Accent3 2 2 22" xfId="244"/>
    <cellStyle name="20% - Accent3 2 2 23" xfId="245"/>
    <cellStyle name="20% - Accent3 2 2 24" xfId="246"/>
    <cellStyle name="20% - Accent3 2 2 3" xfId="247"/>
    <cellStyle name="20% - Accent3 2 2 4" xfId="248"/>
    <cellStyle name="20% - Accent3 2 2 5" xfId="249"/>
    <cellStyle name="20% - Accent3 2 2 6" xfId="250"/>
    <cellStyle name="20% - Accent3 2 2 7" xfId="251"/>
    <cellStyle name="20% - Accent3 2 2 8" xfId="252"/>
    <cellStyle name="20% - Accent3 2 2 9" xfId="253"/>
    <cellStyle name="20% - Accent3 2 3" xfId="254"/>
    <cellStyle name="20% - Accent3 2 4" xfId="255"/>
    <cellStyle name="20% - Accent3 2 5" xfId="256"/>
    <cellStyle name="20% - Accent3 2 6" xfId="257"/>
    <cellStyle name="20% - Accent3 2 7" xfId="258"/>
    <cellStyle name="20% - Accent3 2 8" xfId="259"/>
    <cellStyle name="20% - Accent3 2 9" xfId="260"/>
    <cellStyle name="20% - Accent3 3" xfId="261"/>
    <cellStyle name="20% - Accent3 3 10" xfId="262"/>
    <cellStyle name="20% - Accent3 3 11" xfId="263"/>
    <cellStyle name="20% - Accent3 3 12" xfId="264"/>
    <cellStyle name="20% - Accent3 3 13" xfId="265"/>
    <cellStyle name="20% - Accent3 3 14" xfId="266"/>
    <cellStyle name="20% - Accent3 3 15" xfId="267"/>
    <cellStyle name="20% - Accent3 3 16" xfId="268"/>
    <cellStyle name="20% - Accent3 3 17" xfId="269"/>
    <cellStyle name="20% - Accent3 3 18" xfId="270"/>
    <cellStyle name="20% - Accent3 3 19" xfId="271"/>
    <cellStyle name="20% - Accent3 3 2" xfId="272"/>
    <cellStyle name="20% - Accent3 3 20" xfId="273"/>
    <cellStyle name="20% - Accent3 3 21" xfId="274"/>
    <cellStyle name="20% - Accent3 3 22" xfId="275"/>
    <cellStyle name="20% - Accent3 3 23" xfId="276"/>
    <cellStyle name="20% - Accent3 3 24" xfId="277"/>
    <cellStyle name="20% - Accent3 3 3" xfId="278"/>
    <cellStyle name="20% - Accent3 3 4" xfId="279"/>
    <cellStyle name="20% - Accent3 3 5" xfId="280"/>
    <cellStyle name="20% - Accent3 3 6" xfId="281"/>
    <cellStyle name="20% - Accent3 3 7" xfId="282"/>
    <cellStyle name="20% - Accent3 3 8" xfId="283"/>
    <cellStyle name="20% - Accent3 3 9" xfId="284"/>
    <cellStyle name="20% - Accent3 4" xfId="285"/>
    <cellStyle name="20% - Accent3 5" xfId="286"/>
    <cellStyle name="20% - Accent3 6" xfId="287"/>
    <cellStyle name="20% - Accent3 7" xfId="288"/>
    <cellStyle name="20% - Accent3 8" xfId="289"/>
    <cellStyle name="20% - Accent3 9" xfId="290"/>
    <cellStyle name="20% - Accent4 10" xfId="291"/>
    <cellStyle name="20% - Accent4 11" xfId="292"/>
    <cellStyle name="20% - Accent4 12" xfId="293"/>
    <cellStyle name="20% - Accent4 13" xfId="294"/>
    <cellStyle name="20% - Accent4 14" xfId="295"/>
    <cellStyle name="20% - Accent4 15" xfId="296"/>
    <cellStyle name="20% - Accent4 16" xfId="297"/>
    <cellStyle name="20% - Accent4 2" xfId="14"/>
    <cellStyle name="20% - Accent4 2 10" xfId="299"/>
    <cellStyle name="20% - Accent4 2 11" xfId="300"/>
    <cellStyle name="20% - Accent4 2 12" xfId="301"/>
    <cellStyle name="20% - Accent4 2 13" xfId="302"/>
    <cellStyle name="20% - Accent4 2 14" xfId="303"/>
    <cellStyle name="20% - Accent4 2 15" xfId="304"/>
    <cellStyle name="20% - Accent4 2 16" xfId="305"/>
    <cellStyle name="20% - Accent4 2 17" xfId="298"/>
    <cellStyle name="20% - Accent4 2 2" xfId="306"/>
    <cellStyle name="20% - Accent4 2 2 10" xfId="307"/>
    <cellStyle name="20% - Accent4 2 2 11" xfId="308"/>
    <cellStyle name="20% - Accent4 2 2 12" xfId="309"/>
    <cellStyle name="20% - Accent4 2 2 13" xfId="310"/>
    <cellStyle name="20% - Accent4 2 2 14" xfId="311"/>
    <cellStyle name="20% - Accent4 2 2 15" xfId="312"/>
    <cellStyle name="20% - Accent4 2 2 16" xfId="313"/>
    <cellStyle name="20% - Accent4 2 2 17" xfId="314"/>
    <cellStyle name="20% - Accent4 2 2 18" xfId="315"/>
    <cellStyle name="20% - Accent4 2 2 19" xfId="316"/>
    <cellStyle name="20% - Accent4 2 2 2" xfId="317"/>
    <cellStyle name="20% - Accent4 2 2 20" xfId="318"/>
    <cellStyle name="20% - Accent4 2 2 21" xfId="319"/>
    <cellStyle name="20% - Accent4 2 2 22" xfId="320"/>
    <cellStyle name="20% - Accent4 2 2 23" xfId="321"/>
    <cellStyle name="20% - Accent4 2 2 24" xfId="322"/>
    <cellStyle name="20% - Accent4 2 2 3" xfId="323"/>
    <cellStyle name="20% - Accent4 2 2 4" xfId="324"/>
    <cellStyle name="20% - Accent4 2 2 5" xfId="325"/>
    <cellStyle name="20% - Accent4 2 2 6" xfId="326"/>
    <cellStyle name="20% - Accent4 2 2 7" xfId="327"/>
    <cellStyle name="20% - Accent4 2 2 8" xfId="328"/>
    <cellStyle name="20% - Accent4 2 2 9" xfId="329"/>
    <cellStyle name="20% - Accent4 2 3" xfId="330"/>
    <cellStyle name="20% - Accent4 2 4" xfId="331"/>
    <cellStyle name="20% - Accent4 2 5" xfId="332"/>
    <cellStyle name="20% - Accent4 2 6" xfId="333"/>
    <cellStyle name="20% - Accent4 2 7" xfId="334"/>
    <cellStyle name="20% - Accent4 2 8" xfId="335"/>
    <cellStyle name="20% - Accent4 2 9" xfId="336"/>
    <cellStyle name="20% - Accent4 3" xfId="337"/>
    <cellStyle name="20% - Accent4 3 10" xfId="338"/>
    <cellStyle name="20% - Accent4 3 11" xfId="339"/>
    <cellStyle name="20% - Accent4 3 12" xfId="340"/>
    <cellStyle name="20% - Accent4 3 13" xfId="341"/>
    <cellStyle name="20% - Accent4 3 14" xfId="342"/>
    <cellStyle name="20% - Accent4 3 15" xfId="343"/>
    <cellStyle name="20% - Accent4 3 16" xfId="344"/>
    <cellStyle name="20% - Accent4 3 17" xfId="345"/>
    <cellStyle name="20% - Accent4 3 18" xfId="346"/>
    <cellStyle name="20% - Accent4 3 19" xfId="347"/>
    <cellStyle name="20% - Accent4 3 2" xfId="348"/>
    <cellStyle name="20% - Accent4 3 20" xfId="349"/>
    <cellStyle name="20% - Accent4 3 21" xfId="350"/>
    <cellStyle name="20% - Accent4 3 22" xfId="351"/>
    <cellStyle name="20% - Accent4 3 23" xfId="352"/>
    <cellStyle name="20% - Accent4 3 24" xfId="353"/>
    <cellStyle name="20% - Accent4 3 3" xfId="354"/>
    <cellStyle name="20% - Accent4 3 4" xfId="355"/>
    <cellStyle name="20% - Accent4 3 5" xfId="356"/>
    <cellStyle name="20% - Accent4 3 6" xfId="357"/>
    <cellStyle name="20% - Accent4 3 7" xfId="358"/>
    <cellStyle name="20% - Accent4 3 8" xfId="359"/>
    <cellStyle name="20% - Accent4 3 9" xfId="360"/>
    <cellStyle name="20% - Accent4 4" xfId="361"/>
    <cellStyle name="20% - Accent4 5" xfId="362"/>
    <cellStyle name="20% - Accent4 6" xfId="363"/>
    <cellStyle name="20% - Accent4 7" xfId="364"/>
    <cellStyle name="20% - Accent4 8" xfId="365"/>
    <cellStyle name="20% - Accent4 9" xfId="366"/>
    <cellStyle name="20% - Accent5 10" xfId="367"/>
    <cellStyle name="20% - Accent5 11" xfId="368"/>
    <cellStyle name="20% - Accent5 12" xfId="369"/>
    <cellStyle name="20% - Accent5 13" xfId="370"/>
    <cellStyle name="20% - Accent5 14" xfId="371"/>
    <cellStyle name="20% - Accent5 15" xfId="372"/>
    <cellStyle name="20% - Accent5 16" xfId="373"/>
    <cellStyle name="20% - Accent5 2" xfId="15"/>
    <cellStyle name="20% - Accent5 2 10" xfId="375"/>
    <cellStyle name="20% - Accent5 2 11" xfId="376"/>
    <cellStyle name="20% - Accent5 2 12" xfId="377"/>
    <cellStyle name="20% - Accent5 2 13" xfId="378"/>
    <cellStyle name="20% - Accent5 2 14" xfId="379"/>
    <cellStyle name="20% - Accent5 2 15" xfId="380"/>
    <cellStyle name="20% - Accent5 2 16" xfId="381"/>
    <cellStyle name="20% - Accent5 2 17" xfId="374"/>
    <cellStyle name="20% - Accent5 2 2" xfId="382"/>
    <cellStyle name="20% - Accent5 2 2 10" xfId="383"/>
    <cellStyle name="20% - Accent5 2 2 11" xfId="384"/>
    <cellStyle name="20% - Accent5 2 2 12" xfId="385"/>
    <cellStyle name="20% - Accent5 2 2 13" xfId="386"/>
    <cellStyle name="20% - Accent5 2 2 14" xfId="387"/>
    <cellStyle name="20% - Accent5 2 2 15" xfId="388"/>
    <cellStyle name="20% - Accent5 2 2 16" xfId="389"/>
    <cellStyle name="20% - Accent5 2 2 17" xfId="390"/>
    <cellStyle name="20% - Accent5 2 2 18" xfId="391"/>
    <cellStyle name="20% - Accent5 2 2 19" xfId="392"/>
    <cellStyle name="20% - Accent5 2 2 2" xfId="393"/>
    <cellStyle name="20% - Accent5 2 2 20" xfId="394"/>
    <cellStyle name="20% - Accent5 2 2 21" xfId="395"/>
    <cellStyle name="20% - Accent5 2 2 22" xfId="396"/>
    <cellStyle name="20% - Accent5 2 2 23" xfId="397"/>
    <cellStyle name="20% - Accent5 2 2 24" xfId="398"/>
    <cellStyle name="20% - Accent5 2 2 3" xfId="399"/>
    <cellStyle name="20% - Accent5 2 2 4" xfId="400"/>
    <cellStyle name="20% - Accent5 2 2 5" xfId="401"/>
    <cellStyle name="20% - Accent5 2 2 6" xfId="402"/>
    <cellStyle name="20% - Accent5 2 2 7" xfId="403"/>
    <cellStyle name="20% - Accent5 2 2 8" xfId="404"/>
    <cellStyle name="20% - Accent5 2 2 9" xfId="405"/>
    <cellStyle name="20% - Accent5 2 3" xfId="406"/>
    <cellStyle name="20% - Accent5 2 4" xfId="407"/>
    <cellStyle name="20% - Accent5 2 5" xfId="408"/>
    <cellStyle name="20% - Accent5 2 6" xfId="409"/>
    <cellStyle name="20% - Accent5 2 7" xfId="410"/>
    <cellStyle name="20% - Accent5 2 8" xfId="411"/>
    <cellStyle name="20% - Accent5 2 9" xfId="412"/>
    <cellStyle name="20% - Accent5 3" xfId="413"/>
    <cellStyle name="20% - Accent5 3 10" xfId="414"/>
    <cellStyle name="20% - Accent5 3 11" xfId="415"/>
    <cellStyle name="20% - Accent5 3 12" xfId="416"/>
    <cellStyle name="20% - Accent5 3 13" xfId="417"/>
    <cellStyle name="20% - Accent5 3 14" xfId="418"/>
    <cellStyle name="20% - Accent5 3 15" xfId="419"/>
    <cellStyle name="20% - Accent5 3 16" xfId="420"/>
    <cellStyle name="20% - Accent5 3 17" xfId="421"/>
    <cellStyle name="20% - Accent5 3 18" xfId="422"/>
    <cellStyle name="20% - Accent5 3 19" xfId="423"/>
    <cellStyle name="20% - Accent5 3 2" xfId="424"/>
    <cellStyle name="20% - Accent5 3 20" xfId="425"/>
    <cellStyle name="20% - Accent5 3 21" xfId="426"/>
    <cellStyle name="20% - Accent5 3 22" xfId="427"/>
    <cellStyle name="20% - Accent5 3 23" xfId="428"/>
    <cellStyle name="20% - Accent5 3 24" xfId="429"/>
    <cellStyle name="20% - Accent5 3 3" xfId="430"/>
    <cellStyle name="20% - Accent5 3 4" xfId="431"/>
    <cellStyle name="20% - Accent5 3 5" xfId="432"/>
    <cellStyle name="20% - Accent5 3 6" xfId="433"/>
    <cellStyle name="20% - Accent5 3 7" xfId="434"/>
    <cellStyle name="20% - Accent5 3 8" xfId="435"/>
    <cellStyle name="20% - Accent5 3 9" xfId="436"/>
    <cellStyle name="20% - Accent5 4" xfId="437"/>
    <cellStyle name="20% - Accent5 5" xfId="438"/>
    <cellStyle name="20% - Accent5 6" xfId="439"/>
    <cellStyle name="20% - Accent5 7" xfId="440"/>
    <cellStyle name="20% - Accent5 8" xfId="441"/>
    <cellStyle name="20% - Accent5 9" xfId="442"/>
    <cellStyle name="20% - Accent6 10" xfId="443"/>
    <cellStyle name="20% - Accent6 11" xfId="444"/>
    <cellStyle name="20% - Accent6 12" xfId="445"/>
    <cellStyle name="20% - Accent6 13" xfId="446"/>
    <cellStyle name="20% - Accent6 14" xfId="447"/>
    <cellStyle name="20% - Accent6 15" xfId="448"/>
    <cellStyle name="20% - Accent6 16" xfId="449"/>
    <cellStyle name="20% - Accent6 2" xfId="16"/>
    <cellStyle name="20% - Accent6 2 10" xfId="451"/>
    <cellStyle name="20% - Accent6 2 11" xfId="452"/>
    <cellStyle name="20% - Accent6 2 12" xfId="453"/>
    <cellStyle name="20% - Accent6 2 13" xfId="454"/>
    <cellStyle name="20% - Accent6 2 14" xfId="455"/>
    <cellStyle name="20% - Accent6 2 15" xfId="456"/>
    <cellStyle name="20% - Accent6 2 16" xfId="457"/>
    <cellStyle name="20% - Accent6 2 17" xfId="450"/>
    <cellStyle name="20% - Accent6 2 2" xfId="458"/>
    <cellStyle name="20% - Accent6 2 2 10" xfId="459"/>
    <cellStyle name="20% - Accent6 2 2 11" xfId="460"/>
    <cellStyle name="20% - Accent6 2 2 12" xfId="461"/>
    <cellStyle name="20% - Accent6 2 2 13" xfId="462"/>
    <cellStyle name="20% - Accent6 2 2 14" xfId="463"/>
    <cellStyle name="20% - Accent6 2 2 15" xfId="464"/>
    <cellStyle name="20% - Accent6 2 2 16" xfId="465"/>
    <cellStyle name="20% - Accent6 2 2 17" xfId="466"/>
    <cellStyle name="20% - Accent6 2 2 18" xfId="467"/>
    <cellStyle name="20% - Accent6 2 2 19" xfId="468"/>
    <cellStyle name="20% - Accent6 2 2 2" xfId="469"/>
    <cellStyle name="20% - Accent6 2 2 20" xfId="470"/>
    <cellStyle name="20% - Accent6 2 2 21" xfId="471"/>
    <cellStyle name="20% - Accent6 2 2 22" xfId="472"/>
    <cellStyle name="20% - Accent6 2 2 23" xfId="473"/>
    <cellStyle name="20% - Accent6 2 2 24" xfId="474"/>
    <cellStyle name="20% - Accent6 2 2 3" xfId="475"/>
    <cellStyle name="20% - Accent6 2 2 4" xfId="476"/>
    <cellStyle name="20% - Accent6 2 2 5" xfId="477"/>
    <cellStyle name="20% - Accent6 2 2 6" xfId="478"/>
    <cellStyle name="20% - Accent6 2 2 7" xfId="479"/>
    <cellStyle name="20% - Accent6 2 2 8" xfId="480"/>
    <cellStyle name="20% - Accent6 2 2 9" xfId="481"/>
    <cellStyle name="20% - Accent6 2 3" xfId="482"/>
    <cellStyle name="20% - Accent6 2 4" xfId="483"/>
    <cellStyle name="20% - Accent6 2 5" xfId="484"/>
    <cellStyle name="20% - Accent6 2 6" xfId="485"/>
    <cellStyle name="20% - Accent6 2 7" xfId="486"/>
    <cellStyle name="20% - Accent6 2 8" xfId="487"/>
    <cellStyle name="20% - Accent6 2 9" xfId="488"/>
    <cellStyle name="20% - Accent6 3" xfId="489"/>
    <cellStyle name="20% - Accent6 3 10" xfId="490"/>
    <cellStyle name="20% - Accent6 3 11" xfId="491"/>
    <cellStyle name="20% - Accent6 3 12" xfId="492"/>
    <cellStyle name="20% - Accent6 3 13" xfId="493"/>
    <cellStyle name="20% - Accent6 3 14" xfId="494"/>
    <cellStyle name="20% - Accent6 3 15" xfId="495"/>
    <cellStyle name="20% - Accent6 3 16" xfId="496"/>
    <cellStyle name="20% - Accent6 3 17" xfId="497"/>
    <cellStyle name="20% - Accent6 3 18" xfId="498"/>
    <cellStyle name="20% - Accent6 3 19" xfId="499"/>
    <cellStyle name="20% - Accent6 3 2" xfId="500"/>
    <cellStyle name="20% - Accent6 3 20" xfId="501"/>
    <cellStyle name="20% - Accent6 3 21" xfId="502"/>
    <cellStyle name="20% - Accent6 3 22" xfId="503"/>
    <cellStyle name="20% - Accent6 3 23" xfId="504"/>
    <cellStyle name="20% - Accent6 3 24" xfId="505"/>
    <cellStyle name="20% - Accent6 3 3" xfId="506"/>
    <cellStyle name="20% - Accent6 3 4" xfId="507"/>
    <cellStyle name="20% - Accent6 3 5" xfId="508"/>
    <cellStyle name="20% - Accent6 3 6" xfId="509"/>
    <cellStyle name="20% - Accent6 3 7" xfId="510"/>
    <cellStyle name="20% - Accent6 3 8" xfId="511"/>
    <cellStyle name="20% - Accent6 3 9" xfId="512"/>
    <cellStyle name="20% - Accent6 4" xfId="513"/>
    <cellStyle name="20% - Accent6 5" xfId="514"/>
    <cellStyle name="20% - Accent6 6" xfId="515"/>
    <cellStyle name="20% - Accent6 7" xfId="516"/>
    <cellStyle name="20% - Accent6 8" xfId="517"/>
    <cellStyle name="20% - Accent6 9" xfId="518"/>
    <cellStyle name="40% - Accent1 10" xfId="519"/>
    <cellStyle name="40% - Accent1 11" xfId="520"/>
    <cellStyle name="40% - Accent1 12" xfId="521"/>
    <cellStyle name="40% - Accent1 13" xfId="522"/>
    <cellStyle name="40% - Accent1 14" xfId="523"/>
    <cellStyle name="40% - Accent1 15" xfId="524"/>
    <cellStyle name="40% - Accent1 16" xfId="525"/>
    <cellStyle name="40% - Accent1 2" xfId="17"/>
    <cellStyle name="40% - Accent1 2 10" xfId="527"/>
    <cellStyle name="40% - Accent1 2 11" xfId="528"/>
    <cellStyle name="40% - Accent1 2 12" xfId="529"/>
    <cellStyle name="40% - Accent1 2 13" xfId="530"/>
    <cellStyle name="40% - Accent1 2 14" xfId="531"/>
    <cellStyle name="40% - Accent1 2 15" xfId="532"/>
    <cellStyle name="40% - Accent1 2 16" xfId="533"/>
    <cellStyle name="40% - Accent1 2 17" xfId="526"/>
    <cellStyle name="40% - Accent1 2 2" xfId="534"/>
    <cellStyle name="40% - Accent1 2 2 10" xfId="535"/>
    <cellStyle name="40% - Accent1 2 2 11" xfId="536"/>
    <cellStyle name="40% - Accent1 2 2 12" xfId="537"/>
    <cellStyle name="40% - Accent1 2 2 13" xfId="538"/>
    <cellStyle name="40% - Accent1 2 2 14" xfId="539"/>
    <cellStyle name="40% - Accent1 2 2 15" xfId="540"/>
    <cellStyle name="40% - Accent1 2 2 16" xfId="541"/>
    <cellStyle name="40% - Accent1 2 2 17" xfId="542"/>
    <cellStyle name="40% - Accent1 2 2 18" xfId="543"/>
    <cellStyle name="40% - Accent1 2 2 19" xfId="544"/>
    <cellStyle name="40% - Accent1 2 2 2" xfId="545"/>
    <cellStyle name="40% - Accent1 2 2 20" xfId="546"/>
    <cellStyle name="40% - Accent1 2 2 21" xfId="547"/>
    <cellStyle name="40% - Accent1 2 2 22" xfId="548"/>
    <cellStyle name="40% - Accent1 2 2 23" xfId="549"/>
    <cellStyle name="40% - Accent1 2 2 24" xfId="550"/>
    <cellStyle name="40% - Accent1 2 2 3" xfId="551"/>
    <cellStyle name="40% - Accent1 2 2 4" xfId="552"/>
    <cellStyle name="40% - Accent1 2 2 5" xfId="553"/>
    <cellStyle name="40% - Accent1 2 2 6" xfId="554"/>
    <cellStyle name="40% - Accent1 2 2 7" xfId="555"/>
    <cellStyle name="40% - Accent1 2 2 8" xfId="556"/>
    <cellStyle name="40% - Accent1 2 2 9" xfId="557"/>
    <cellStyle name="40% - Accent1 2 3" xfId="558"/>
    <cellStyle name="40% - Accent1 2 4" xfId="559"/>
    <cellStyle name="40% - Accent1 2 5" xfId="560"/>
    <cellStyle name="40% - Accent1 2 6" xfId="561"/>
    <cellStyle name="40% - Accent1 2 7" xfId="562"/>
    <cellStyle name="40% - Accent1 2 8" xfId="563"/>
    <cellStyle name="40% - Accent1 2 9" xfId="564"/>
    <cellStyle name="40% - Accent1 3" xfId="565"/>
    <cellStyle name="40% - Accent1 3 10" xfId="566"/>
    <cellStyle name="40% - Accent1 3 11" xfId="567"/>
    <cellStyle name="40% - Accent1 3 12" xfId="568"/>
    <cellStyle name="40% - Accent1 3 13" xfId="569"/>
    <cellStyle name="40% - Accent1 3 14" xfId="570"/>
    <cellStyle name="40% - Accent1 3 15" xfId="571"/>
    <cellStyle name="40% - Accent1 3 16" xfId="572"/>
    <cellStyle name="40% - Accent1 3 17" xfId="573"/>
    <cellStyle name="40% - Accent1 3 18" xfId="574"/>
    <cellStyle name="40% - Accent1 3 19" xfId="575"/>
    <cellStyle name="40% - Accent1 3 2" xfId="576"/>
    <cellStyle name="40% - Accent1 3 20" xfId="577"/>
    <cellStyle name="40% - Accent1 3 21" xfId="578"/>
    <cellStyle name="40% - Accent1 3 22" xfId="579"/>
    <cellStyle name="40% - Accent1 3 23" xfId="580"/>
    <cellStyle name="40% - Accent1 3 24" xfId="581"/>
    <cellStyle name="40% - Accent1 3 3" xfId="582"/>
    <cellStyle name="40% - Accent1 3 4" xfId="583"/>
    <cellStyle name="40% - Accent1 3 5" xfId="584"/>
    <cellStyle name="40% - Accent1 3 6" xfId="585"/>
    <cellStyle name="40% - Accent1 3 7" xfId="586"/>
    <cellStyle name="40% - Accent1 3 8" xfId="587"/>
    <cellStyle name="40% - Accent1 3 9" xfId="588"/>
    <cellStyle name="40% - Accent1 4" xfId="589"/>
    <cellStyle name="40% - Accent1 5" xfId="590"/>
    <cellStyle name="40% - Accent1 6" xfId="591"/>
    <cellStyle name="40% - Accent1 7" xfId="592"/>
    <cellStyle name="40% - Accent1 8" xfId="593"/>
    <cellStyle name="40% - Accent1 9" xfId="594"/>
    <cellStyle name="40% - Accent2 10" xfId="595"/>
    <cellStyle name="40% - Accent2 11" xfId="596"/>
    <cellStyle name="40% - Accent2 12" xfId="597"/>
    <cellStyle name="40% - Accent2 13" xfId="598"/>
    <cellStyle name="40% - Accent2 14" xfId="599"/>
    <cellStyle name="40% - Accent2 15" xfId="600"/>
    <cellStyle name="40% - Accent2 16" xfId="601"/>
    <cellStyle name="40% - Accent2 2" xfId="18"/>
    <cellStyle name="40% - Accent2 2 10" xfId="603"/>
    <cellStyle name="40% - Accent2 2 11" xfId="604"/>
    <cellStyle name="40% - Accent2 2 12" xfId="605"/>
    <cellStyle name="40% - Accent2 2 13" xfId="606"/>
    <cellStyle name="40% - Accent2 2 14" xfId="607"/>
    <cellStyle name="40% - Accent2 2 15" xfId="608"/>
    <cellStyle name="40% - Accent2 2 16" xfId="609"/>
    <cellStyle name="40% - Accent2 2 17" xfId="602"/>
    <cellStyle name="40% - Accent2 2 2" xfId="610"/>
    <cellStyle name="40% - Accent2 2 2 10" xfId="611"/>
    <cellStyle name="40% - Accent2 2 2 11" xfId="612"/>
    <cellStyle name="40% - Accent2 2 2 12" xfId="613"/>
    <cellStyle name="40% - Accent2 2 2 13" xfId="614"/>
    <cellStyle name="40% - Accent2 2 2 14" xfId="615"/>
    <cellStyle name="40% - Accent2 2 2 15" xfId="616"/>
    <cellStyle name="40% - Accent2 2 2 16" xfId="617"/>
    <cellStyle name="40% - Accent2 2 2 17" xfId="618"/>
    <cellStyle name="40% - Accent2 2 2 18" xfId="619"/>
    <cellStyle name="40% - Accent2 2 2 19" xfId="620"/>
    <cellStyle name="40% - Accent2 2 2 2" xfId="621"/>
    <cellStyle name="40% - Accent2 2 2 20" xfId="622"/>
    <cellStyle name="40% - Accent2 2 2 21" xfId="623"/>
    <cellStyle name="40% - Accent2 2 2 22" xfId="624"/>
    <cellStyle name="40% - Accent2 2 2 23" xfId="625"/>
    <cellStyle name="40% - Accent2 2 2 24" xfId="626"/>
    <cellStyle name="40% - Accent2 2 2 3" xfId="627"/>
    <cellStyle name="40% - Accent2 2 2 4" xfId="628"/>
    <cellStyle name="40% - Accent2 2 2 5" xfId="629"/>
    <cellStyle name="40% - Accent2 2 2 6" xfId="630"/>
    <cellStyle name="40% - Accent2 2 2 7" xfId="631"/>
    <cellStyle name="40% - Accent2 2 2 8" xfId="632"/>
    <cellStyle name="40% - Accent2 2 2 9" xfId="633"/>
    <cellStyle name="40% - Accent2 2 3" xfId="634"/>
    <cellStyle name="40% - Accent2 2 4" xfId="635"/>
    <cellStyle name="40% - Accent2 2 5" xfId="636"/>
    <cellStyle name="40% - Accent2 2 6" xfId="637"/>
    <cellStyle name="40% - Accent2 2 7" xfId="638"/>
    <cellStyle name="40% - Accent2 2 8" xfId="639"/>
    <cellStyle name="40% - Accent2 2 9" xfId="640"/>
    <cellStyle name="40% - Accent2 3" xfId="641"/>
    <cellStyle name="40% - Accent2 3 10" xfId="642"/>
    <cellStyle name="40% - Accent2 3 11" xfId="643"/>
    <cellStyle name="40% - Accent2 3 12" xfId="644"/>
    <cellStyle name="40% - Accent2 3 13" xfId="645"/>
    <cellStyle name="40% - Accent2 3 14" xfId="646"/>
    <cellStyle name="40% - Accent2 3 15" xfId="647"/>
    <cellStyle name="40% - Accent2 3 16" xfId="648"/>
    <cellStyle name="40% - Accent2 3 17" xfId="649"/>
    <cellStyle name="40% - Accent2 3 18" xfId="650"/>
    <cellStyle name="40% - Accent2 3 19" xfId="651"/>
    <cellStyle name="40% - Accent2 3 2" xfId="652"/>
    <cellStyle name="40% - Accent2 3 20" xfId="653"/>
    <cellStyle name="40% - Accent2 3 21" xfId="654"/>
    <cellStyle name="40% - Accent2 3 22" xfId="655"/>
    <cellStyle name="40% - Accent2 3 23" xfId="656"/>
    <cellStyle name="40% - Accent2 3 24" xfId="657"/>
    <cellStyle name="40% - Accent2 3 3" xfId="658"/>
    <cellStyle name="40% - Accent2 3 4" xfId="659"/>
    <cellStyle name="40% - Accent2 3 5" xfId="660"/>
    <cellStyle name="40% - Accent2 3 6" xfId="661"/>
    <cellStyle name="40% - Accent2 3 7" xfId="662"/>
    <cellStyle name="40% - Accent2 3 8" xfId="663"/>
    <cellStyle name="40% - Accent2 3 9" xfId="664"/>
    <cellStyle name="40% - Accent2 4" xfId="665"/>
    <cellStyle name="40% - Accent2 5" xfId="666"/>
    <cellStyle name="40% - Accent2 6" xfId="667"/>
    <cellStyle name="40% - Accent2 7" xfId="668"/>
    <cellStyle name="40% - Accent2 8" xfId="669"/>
    <cellStyle name="40% - Accent2 9" xfId="670"/>
    <cellStyle name="40% - Accent3 10" xfId="671"/>
    <cellStyle name="40% - Accent3 11" xfId="672"/>
    <cellStyle name="40% - Accent3 12" xfId="673"/>
    <cellStyle name="40% - Accent3 13" xfId="674"/>
    <cellStyle name="40% - Accent3 14" xfId="675"/>
    <cellStyle name="40% - Accent3 15" xfId="676"/>
    <cellStyle name="40% - Accent3 16" xfId="677"/>
    <cellStyle name="40% - Accent3 2" xfId="19"/>
    <cellStyle name="40% - Accent3 2 10" xfId="679"/>
    <cellStyle name="40% - Accent3 2 11" xfId="680"/>
    <cellStyle name="40% - Accent3 2 12" xfId="681"/>
    <cellStyle name="40% - Accent3 2 13" xfId="682"/>
    <cellStyle name="40% - Accent3 2 14" xfId="683"/>
    <cellStyle name="40% - Accent3 2 15" xfId="684"/>
    <cellStyle name="40% - Accent3 2 16" xfId="685"/>
    <cellStyle name="40% - Accent3 2 17" xfId="678"/>
    <cellStyle name="40% - Accent3 2 2" xfId="686"/>
    <cellStyle name="40% - Accent3 2 2 10" xfId="687"/>
    <cellStyle name="40% - Accent3 2 2 11" xfId="688"/>
    <cellStyle name="40% - Accent3 2 2 12" xfId="689"/>
    <cellStyle name="40% - Accent3 2 2 13" xfId="690"/>
    <cellStyle name="40% - Accent3 2 2 14" xfId="691"/>
    <cellStyle name="40% - Accent3 2 2 15" xfId="692"/>
    <cellStyle name="40% - Accent3 2 2 16" xfId="693"/>
    <cellStyle name="40% - Accent3 2 2 17" xfId="694"/>
    <cellStyle name="40% - Accent3 2 2 18" xfId="695"/>
    <cellStyle name="40% - Accent3 2 2 19" xfId="696"/>
    <cellStyle name="40% - Accent3 2 2 2" xfId="697"/>
    <cellStyle name="40% - Accent3 2 2 20" xfId="698"/>
    <cellStyle name="40% - Accent3 2 2 21" xfId="699"/>
    <cellStyle name="40% - Accent3 2 2 22" xfId="700"/>
    <cellStyle name="40% - Accent3 2 2 23" xfId="701"/>
    <cellStyle name="40% - Accent3 2 2 24" xfId="702"/>
    <cellStyle name="40% - Accent3 2 2 3" xfId="703"/>
    <cellStyle name="40% - Accent3 2 2 4" xfId="704"/>
    <cellStyle name="40% - Accent3 2 2 5" xfId="705"/>
    <cellStyle name="40% - Accent3 2 2 6" xfId="706"/>
    <cellStyle name="40% - Accent3 2 2 7" xfId="707"/>
    <cellStyle name="40% - Accent3 2 2 8" xfId="708"/>
    <cellStyle name="40% - Accent3 2 2 9" xfId="709"/>
    <cellStyle name="40% - Accent3 2 3" xfId="710"/>
    <cellStyle name="40% - Accent3 2 4" xfId="711"/>
    <cellStyle name="40% - Accent3 2 5" xfId="712"/>
    <cellStyle name="40% - Accent3 2 6" xfId="713"/>
    <cellStyle name="40% - Accent3 2 7" xfId="714"/>
    <cellStyle name="40% - Accent3 2 8" xfId="715"/>
    <cellStyle name="40% - Accent3 2 9" xfId="716"/>
    <cellStyle name="40% - Accent3 3" xfId="717"/>
    <cellStyle name="40% - Accent3 3 10" xfId="718"/>
    <cellStyle name="40% - Accent3 3 11" xfId="719"/>
    <cellStyle name="40% - Accent3 3 12" xfId="720"/>
    <cellStyle name="40% - Accent3 3 13" xfId="721"/>
    <cellStyle name="40% - Accent3 3 14" xfId="722"/>
    <cellStyle name="40% - Accent3 3 15" xfId="723"/>
    <cellStyle name="40% - Accent3 3 16" xfId="724"/>
    <cellStyle name="40% - Accent3 3 17" xfId="725"/>
    <cellStyle name="40% - Accent3 3 18" xfId="726"/>
    <cellStyle name="40% - Accent3 3 19" xfId="727"/>
    <cellStyle name="40% - Accent3 3 2" xfId="728"/>
    <cellStyle name="40% - Accent3 3 20" xfId="729"/>
    <cellStyle name="40% - Accent3 3 21" xfId="730"/>
    <cellStyle name="40% - Accent3 3 22" xfId="731"/>
    <cellStyle name="40% - Accent3 3 23" xfId="732"/>
    <cellStyle name="40% - Accent3 3 24" xfId="733"/>
    <cellStyle name="40% - Accent3 3 3" xfId="734"/>
    <cellStyle name="40% - Accent3 3 4" xfId="735"/>
    <cellStyle name="40% - Accent3 3 5" xfId="736"/>
    <cellStyle name="40% - Accent3 3 6" xfId="737"/>
    <cellStyle name="40% - Accent3 3 7" xfId="738"/>
    <cellStyle name="40% - Accent3 3 8" xfId="739"/>
    <cellStyle name="40% - Accent3 3 9" xfId="740"/>
    <cellStyle name="40% - Accent3 4" xfId="741"/>
    <cellStyle name="40% - Accent3 5" xfId="742"/>
    <cellStyle name="40% - Accent3 6" xfId="743"/>
    <cellStyle name="40% - Accent3 7" xfId="744"/>
    <cellStyle name="40% - Accent3 8" xfId="745"/>
    <cellStyle name="40% - Accent3 9" xfId="746"/>
    <cellStyle name="40% - Accent4 10" xfId="747"/>
    <cellStyle name="40% - Accent4 11" xfId="748"/>
    <cellStyle name="40% - Accent4 12" xfId="749"/>
    <cellStyle name="40% - Accent4 13" xfId="750"/>
    <cellStyle name="40% - Accent4 14" xfId="751"/>
    <cellStyle name="40% - Accent4 15" xfId="752"/>
    <cellStyle name="40% - Accent4 16" xfId="753"/>
    <cellStyle name="40% - Accent4 2" xfId="20"/>
    <cellStyle name="40% - Accent4 2 10" xfId="755"/>
    <cellStyle name="40% - Accent4 2 11" xfId="756"/>
    <cellStyle name="40% - Accent4 2 12" xfId="757"/>
    <cellStyle name="40% - Accent4 2 13" xfId="758"/>
    <cellStyle name="40% - Accent4 2 14" xfId="759"/>
    <cellStyle name="40% - Accent4 2 15" xfId="760"/>
    <cellStyle name="40% - Accent4 2 16" xfId="761"/>
    <cellStyle name="40% - Accent4 2 17" xfId="754"/>
    <cellStyle name="40% - Accent4 2 2" xfId="762"/>
    <cellStyle name="40% - Accent4 2 2 10" xfId="763"/>
    <cellStyle name="40% - Accent4 2 2 11" xfId="764"/>
    <cellStyle name="40% - Accent4 2 2 12" xfId="765"/>
    <cellStyle name="40% - Accent4 2 2 13" xfId="766"/>
    <cellStyle name="40% - Accent4 2 2 14" xfId="767"/>
    <cellStyle name="40% - Accent4 2 2 15" xfId="768"/>
    <cellStyle name="40% - Accent4 2 2 16" xfId="769"/>
    <cellStyle name="40% - Accent4 2 2 17" xfId="770"/>
    <cellStyle name="40% - Accent4 2 2 18" xfId="771"/>
    <cellStyle name="40% - Accent4 2 2 19" xfId="772"/>
    <cellStyle name="40% - Accent4 2 2 2" xfId="773"/>
    <cellStyle name="40% - Accent4 2 2 20" xfId="774"/>
    <cellStyle name="40% - Accent4 2 2 21" xfId="775"/>
    <cellStyle name="40% - Accent4 2 2 22" xfId="776"/>
    <cellStyle name="40% - Accent4 2 2 23" xfId="777"/>
    <cellStyle name="40% - Accent4 2 2 24" xfId="778"/>
    <cellStyle name="40% - Accent4 2 2 3" xfId="779"/>
    <cellStyle name="40% - Accent4 2 2 4" xfId="780"/>
    <cellStyle name="40% - Accent4 2 2 5" xfId="781"/>
    <cellStyle name="40% - Accent4 2 2 6" xfId="782"/>
    <cellStyle name="40% - Accent4 2 2 7" xfId="783"/>
    <cellStyle name="40% - Accent4 2 2 8" xfId="784"/>
    <cellStyle name="40% - Accent4 2 2 9" xfId="785"/>
    <cellStyle name="40% - Accent4 2 3" xfId="786"/>
    <cellStyle name="40% - Accent4 2 4" xfId="787"/>
    <cellStyle name="40% - Accent4 2 5" xfId="788"/>
    <cellStyle name="40% - Accent4 2 6" xfId="789"/>
    <cellStyle name="40% - Accent4 2 7" xfId="790"/>
    <cellStyle name="40% - Accent4 2 8" xfId="791"/>
    <cellStyle name="40% - Accent4 2 9" xfId="792"/>
    <cellStyle name="40% - Accent4 3" xfId="793"/>
    <cellStyle name="40% - Accent4 3 10" xfId="794"/>
    <cellStyle name="40% - Accent4 3 11" xfId="795"/>
    <cellStyle name="40% - Accent4 3 12" xfId="796"/>
    <cellStyle name="40% - Accent4 3 13" xfId="797"/>
    <cellStyle name="40% - Accent4 3 14" xfId="798"/>
    <cellStyle name="40% - Accent4 3 15" xfId="799"/>
    <cellStyle name="40% - Accent4 3 16" xfId="800"/>
    <cellStyle name="40% - Accent4 3 17" xfId="801"/>
    <cellStyle name="40% - Accent4 3 18" xfId="802"/>
    <cellStyle name="40% - Accent4 3 19" xfId="803"/>
    <cellStyle name="40% - Accent4 3 2" xfId="804"/>
    <cellStyle name="40% - Accent4 3 20" xfId="805"/>
    <cellStyle name="40% - Accent4 3 21" xfId="806"/>
    <cellStyle name="40% - Accent4 3 22" xfId="807"/>
    <cellStyle name="40% - Accent4 3 23" xfId="808"/>
    <cellStyle name="40% - Accent4 3 24" xfId="809"/>
    <cellStyle name="40% - Accent4 3 3" xfId="810"/>
    <cellStyle name="40% - Accent4 3 4" xfId="811"/>
    <cellStyle name="40% - Accent4 3 5" xfId="812"/>
    <cellStyle name="40% - Accent4 3 6" xfId="813"/>
    <cellStyle name="40% - Accent4 3 7" xfId="814"/>
    <cellStyle name="40% - Accent4 3 8" xfId="815"/>
    <cellStyle name="40% - Accent4 3 9" xfId="816"/>
    <cellStyle name="40% - Accent4 4" xfId="817"/>
    <cellStyle name="40% - Accent4 5" xfId="818"/>
    <cellStyle name="40% - Accent4 6" xfId="819"/>
    <cellStyle name="40% - Accent4 7" xfId="820"/>
    <cellStyle name="40% - Accent4 8" xfId="821"/>
    <cellStyle name="40% - Accent4 9" xfId="822"/>
    <cellStyle name="40% - Accent5 10" xfId="823"/>
    <cellStyle name="40% - Accent5 11" xfId="824"/>
    <cellStyle name="40% - Accent5 12" xfId="825"/>
    <cellStyle name="40% - Accent5 13" xfId="826"/>
    <cellStyle name="40% - Accent5 14" xfId="827"/>
    <cellStyle name="40% - Accent5 15" xfId="828"/>
    <cellStyle name="40% - Accent5 16" xfId="829"/>
    <cellStyle name="40% - Accent5 2" xfId="21"/>
    <cellStyle name="40% - Accent5 2 10" xfId="831"/>
    <cellStyle name="40% - Accent5 2 11" xfId="832"/>
    <cellStyle name="40% - Accent5 2 12" xfId="833"/>
    <cellStyle name="40% - Accent5 2 13" xfId="834"/>
    <cellStyle name="40% - Accent5 2 14" xfId="835"/>
    <cellStyle name="40% - Accent5 2 15" xfId="836"/>
    <cellStyle name="40% - Accent5 2 16" xfId="837"/>
    <cellStyle name="40% - Accent5 2 17" xfId="830"/>
    <cellStyle name="40% - Accent5 2 2" xfId="838"/>
    <cellStyle name="40% - Accent5 2 2 10" xfId="839"/>
    <cellStyle name="40% - Accent5 2 2 11" xfId="840"/>
    <cellStyle name="40% - Accent5 2 2 12" xfId="841"/>
    <cellStyle name="40% - Accent5 2 2 13" xfId="842"/>
    <cellStyle name="40% - Accent5 2 2 14" xfId="843"/>
    <cellStyle name="40% - Accent5 2 2 15" xfId="844"/>
    <cellStyle name="40% - Accent5 2 2 16" xfId="845"/>
    <cellStyle name="40% - Accent5 2 2 17" xfId="846"/>
    <cellStyle name="40% - Accent5 2 2 18" xfId="847"/>
    <cellStyle name="40% - Accent5 2 2 19" xfId="848"/>
    <cellStyle name="40% - Accent5 2 2 2" xfId="849"/>
    <cellStyle name="40% - Accent5 2 2 20" xfId="850"/>
    <cellStyle name="40% - Accent5 2 2 21" xfId="851"/>
    <cellStyle name="40% - Accent5 2 2 22" xfId="852"/>
    <cellStyle name="40% - Accent5 2 2 23" xfId="853"/>
    <cellStyle name="40% - Accent5 2 2 24" xfId="854"/>
    <cellStyle name="40% - Accent5 2 2 3" xfId="855"/>
    <cellStyle name="40% - Accent5 2 2 4" xfId="856"/>
    <cellStyle name="40% - Accent5 2 2 5" xfId="857"/>
    <cellStyle name="40% - Accent5 2 2 6" xfId="858"/>
    <cellStyle name="40% - Accent5 2 2 7" xfId="859"/>
    <cellStyle name="40% - Accent5 2 2 8" xfId="860"/>
    <cellStyle name="40% - Accent5 2 2 9" xfId="861"/>
    <cellStyle name="40% - Accent5 2 3" xfId="862"/>
    <cellStyle name="40% - Accent5 2 4" xfId="863"/>
    <cellStyle name="40% - Accent5 2 5" xfId="864"/>
    <cellStyle name="40% - Accent5 2 6" xfId="865"/>
    <cellStyle name="40% - Accent5 2 7" xfId="866"/>
    <cellStyle name="40% - Accent5 2 8" xfId="867"/>
    <cellStyle name="40% - Accent5 2 9" xfId="868"/>
    <cellStyle name="40% - Accent5 3" xfId="869"/>
    <cellStyle name="40% - Accent5 3 10" xfId="870"/>
    <cellStyle name="40% - Accent5 3 11" xfId="871"/>
    <cellStyle name="40% - Accent5 3 12" xfId="872"/>
    <cellStyle name="40% - Accent5 3 13" xfId="873"/>
    <cellStyle name="40% - Accent5 3 14" xfId="874"/>
    <cellStyle name="40% - Accent5 3 15" xfId="875"/>
    <cellStyle name="40% - Accent5 3 16" xfId="876"/>
    <cellStyle name="40% - Accent5 3 17" xfId="877"/>
    <cellStyle name="40% - Accent5 3 18" xfId="878"/>
    <cellStyle name="40% - Accent5 3 19" xfId="879"/>
    <cellStyle name="40% - Accent5 3 2" xfId="880"/>
    <cellStyle name="40% - Accent5 3 20" xfId="881"/>
    <cellStyle name="40% - Accent5 3 21" xfId="882"/>
    <cellStyle name="40% - Accent5 3 22" xfId="883"/>
    <cellStyle name="40% - Accent5 3 23" xfId="884"/>
    <cellStyle name="40% - Accent5 3 24" xfId="885"/>
    <cellStyle name="40% - Accent5 3 3" xfId="886"/>
    <cellStyle name="40% - Accent5 3 4" xfId="887"/>
    <cellStyle name="40% - Accent5 3 5" xfId="888"/>
    <cellStyle name="40% - Accent5 3 6" xfId="889"/>
    <cellStyle name="40% - Accent5 3 7" xfId="890"/>
    <cellStyle name="40% - Accent5 3 8" xfId="891"/>
    <cellStyle name="40% - Accent5 3 9" xfId="892"/>
    <cellStyle name="40% - Accent5 4" xfId="893"/>
    <cellStyle name="40% - Accent5 5" xfId="894"/>
    <cellStyle name="40% - Accent5 6" xfId="895"/>
    <cellStyle name="40% - Accent5 7" xfId="896"/>
    <cellStyle name="40% - Accent5 8" xfId="897"/>
    <cellStyle name="40% - Accent5 9" xfId="898"/>
    <cellStyle name="40% - Accent6 10" xfId="899"/>
    <cellStyle name="40% - Accent6 11" xfId="900"/>
    <cellStyle name="40% - Accent6 12" xfId="901"/>
    <cellStyle name="40% - Accent6 13" xfId="902"/>
    <cellStyle name="40% - Accent6 14" xfId="903"/>
    <cellStyle name="40% - Accent6 15" xfId="904"/>
    <cellStyle name="40% - Accent6 16" xfId="905"/>
    <cellStyle name="40% - Accent6 2" xfId="22"/>
    <cellStyle name="40% - Accent6 2 10" xfId="907"/>
    <cellStyle name="40% - Accent6 2 11" xfId="908"/>
    <cellStyle name="40% - Accent6 2 12" xfId="909"/>
    <cellStyle name="40% - Accent6 2 13" xfId="910"/>
    <cellStyle name="40% - Accent6 2 14" xfId="911"/>
    <cellStyle name="40% - Accent6 2 15" xfId="912"/>
    <cellStyle name="40% - Accent6 2 16" xfId="913"/>
    <cellStyle name="40% - Accent6 2 17" xfId="906"/>
    <cellStyle name="40% - Accent6 2 2" xfId="914"/>
    <cellStyle name="40% - Accent6 2 2 10" xfId="915"/>
    <cellStyle name="40% - Accent6 2 2 11" xfId="916"/>
    <cellStyle name="40% - Accent6 2 2 12" xfId="917"/>
    <cellStyle name="40% - Accent6 2 2 13" xfId="918"/>
    <cellStyle name="40% - Accent6 2 2 14" xfId="919"/>
    <cellStyle name="40% - Accent6 2 2 15" xfId="920"/>
    <cellStyle name="40% - Accent6 2 2 16" xfId="921"/>
    <cellStyle name="40% - Accent6 2 2 17" xfId="922"/>
    <cellStyle name="40% - Accent6 2 2 18" xfId="923"/>
    <cellStyle name="40% - Accent6 2 2 19" xfId="924"/>
    <cellStyle name="40% - Accent6 2 2 2" xfId="925"/>
    <cellStyle name="40% - Accent6 2 2 20" xfId="926"/>
    <cellStyle name="40% - Accent6 2 2 21" xfId="927"/>
    <cellStyle name="40% - Accent6 2 2 22" xfId="928"/>
    <cellStyle name="40% - Accent6 2 2 23" xfId="929"/>
    <cellStyle name="40% - Accent6 2 2 24" xfId="930"/>
    <cellStyle name="40% - Accent6 2 2 3" xfId="931"/>
    <cellStyle name="40% - Accent6 2 2 4" xfId="932"/>
    <cellStyle name="40% - Accent6 2 2 5" xfId="933"/>
    <cellStyle name="40% - Accent6 2 2 6" xfId="934"/>
    <cellStyle name="40% - Accent6 2 2 7" xfId="935"/>
    <cellStyle name="40% - Accent6 2 2 8" xfId="936"/>
    <cellStyle name="40% - Accent6 2 2 9" xfId="937"/>
    <cellStyle name="40% - Accent6 2 3" xfId="938"/>
    <cellStyle name="40% - Accent6 2 4" xfId="939"/>
    <cellStyle name="40% - Accent6 2 5" xfId="940"/>
    <cellStyle name="40% - Accent6 2 6" xfId="941"/>
    <cellStyle name="40% - Accent6 2 7" xfId="942"/>
    <cellStyle name="40% - Accent6 2 8" xfId="943"/>
    <cellStyle name="40% - Accent6 2 9" xfId="944"/>
    <cellStyle name="40% - Accent6 3" xfId="945"/>
    <cellStyle name="40% - Accent6 3 10" xfId="946"/>
    <cellStyle name="40% - Accent6 3 11" xfId="947"/>
    <cellStyle name="40% - Accent6 3 12" xfId="948"/>
    <cellStyle name="40% - Accent6 3 13" xfId="949"/>
    <cellStyle name="40% - Accent6 3 14" xfId="950"/>
    <cellStyle name="40% - Accent6 3 15" xfId="951"/>
    <cellStyle name="40% - Accent6 3 16" xfId="952"/>
    <cellStyle name="40% - Accent6 3 17" xfId="953"/>
    <cellStyle name="40% - Accent6 3 18" xfId="954"/>
    <cellStyle name="40% - Accent6 3 19" xfId="955"/>
    <cellStyle name="40% - Accent6 3 2" xfId="956"/>
    <cellStyle name="40% - Accent6 3 20" xfId="957"/>
    <cellStyle name="40% - Accent6 3 21" xfId="958"/>
    <cellStyle name="40% - Accent6 3 22" xfId="959"/>
    <cellStyle name="40% - Accent6 3 23" xfId="960"/>
    <cellStyle name="40% - Accent6 3 24" xfId="961"/>
    <cellStyle name="40% - Accent6 3 3" xfId="962"/>
    <cellStyle name="40% - Accent6 3 4" xfId="963"/>
    <cellStyle name="40% - Accent6 3 5" xfId="964"/>
    <cellStyle name="40% - Accent6 3 6" xfId="965"/>
    <cellStyle name="40% - Accent6 3 7" xfId="966"/>
    <cellStyle name="40% - Accent6 3 8" xfId="967"/>
    <cellStyle name="40% - Accent6 3 9" xfId="968"/>
    <cellStyle name="40% - Accent6 4" xfId="969"/>
    <cellStyle name="40% - Accent6 5" xfId="970"/>
    <cellStyle name="40% - Accent6 6" xfId="971"/>
    <cellStyle name="40% - Accent6 7" xfId="972"/>
    <cellStyle name="40% - Accent6 8" xfId="973"/>
    <cellStyle name="40% - Accent6 9" xfId="974"/>
    <cellStyle name="60% - Accent1 10" xfId="975"/>
    <cellStyle name="60% - Accent1 11" xfId="976"/>
    <cellStyle name="60% - Accent1 12" xfId="977"/>
    <cellStyle name="60% - Accent1 13" xfId="978"/>
    <cellStyle name="60% - Accent1 14" xfId="979"/>
    <cellStyle name="60% - Accent1 15" xfId="980"/>
    <cellStyle name="60% - Accent1 16" xfId="981"/>
    <cellStyle name="60% - Accent1 2" xfId="23"/>
    <cellStyle name="60% - Accent1 2 10" xfId="983"/>
    <cellStyle name="60% - Accent1 2 11" xfId="984"/>
    <cellStyle name="60% - Accent1 2 12" xfId="985"/>
    <cellStyle name="60% - Accent1 2 13" xfId="986"/>
    <cellStyle name="60% - Accent1 2 14" xfId="987"/>
    <cellStyle name="60% - Accent1 2 15" xfId="988"/>
    <cellStyle name="60% - Accent1 2 16" xfId="989"/>
    <cellStyle name="60% - Accent1 2 17" xfId="982"/>
    <cellStyle name="60% - Accent1 2 2" xfId="990"/>
    <cellStyle name="60% - Accent1 2 3" xfId="991"/>
    <cellStyle name="60% - Accent1 2 4" xfId="992"/>
    <cellStyle name="60% - Accent1 2 5" xfId="993"/>
    <cellStyle name="60% - Accent1 2 6" xfId="994"/>
    <cellStyle name="60% - Accent1 2 7" xfId="995"/>
    <cellStyle name="60% - Accent1 2 8" xfId="996"/>
    <cellStyle name="60% - Accent1 2 9" xfId="997"/>
    <cellStyle name="60% - Accent1 3" xfId="998"/>
    <cellStyle name="60% - Accent1 4" xfId="999"/>
    <cellStyle name="60% - Accent1 5" xfId="1000"/>
    <cellStyle name="60% - Accent1 6" xfId="1001"/>
    <cellStyle name="60% - Accent1 7" xfId="1002"/>
    <cellStyle name="60% - Accent1 8" xfId="1003"/>
    <cellStyle name="60% - Accent1 9" xfId="1004"/>
    <cellStyle name="60% - Accent2 10" xfId="1005"/>
    <cellStyle name="60% - Accent2 11" xfId="1006"/>
    <cellStyle name="60% - Accent2 12" xfId="1007"/>
    <cellStyle name="60% - Accent2 13" xfId="1008"/>
    <cellStyle name="60% - Accent2 14" xfId="1009"/>
    <cellStyle name="60% - Accent2 15" xfId="1010"/>
    <cellStyle name="60% - Accent2 16" xfId="1011"/>
    <cellStyle name="60% - Accent2 2" xfId="24"/>
    <cellStyle name="60% - Accent2 2 10" xfId="1013"/>
    <cellStyle name="60% - Accent2 2 11" xfId="1014"/>
    <cellStyle name="60% - Accent2 2 12" xfId="1015"/>
    <cellStyle name="60% - Accent2 2 13" xfId="1016"/>
    <cellStyle name="60% - Accent2 2 14" xfId="1017"/>
    <cellStyle name="60% - Accent2 2 15" xfId="1018"/>
    <cellStyle name="60% - Accent2 2 16" xfId="1019"/>
    <cellStyle name="60% - Accent2 2 17" xfId="1012"/>
    <cellStyle name="60% - Accent2 2 2" xfId="1020"/>
    <cellStyle name="60% - Accent2 2 3" xfId="1021"/>
    <cellStyle name="60% - Accent2 2 4" xfId="1022"/>
    <cellStyle name="60% - Accent2 2 5" xfId="1023"/>
    <cellStyle name="60% - Accent2 2 6" xfId="1024"/>
    <cellStyle name="60% - Accent2 2 7" xfId="1025"/>
    <cellStyle name="60% - Accent2 2 8" xfId="1026"/>
    <cellStyle name="60% - Accent2 2 9" xfId="1027"/>
    <cellStyle name="60% - Accent2 3" xfId="1028"/>
    <cellStyle name="60% - Accent2 4" xfId="1029"/>
    <cellStyle name="60% - Accent2 5" xfId="1030"/>
    <cellStyle name="60% - Accent2 6"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2" xfId="25"/>
    <cellStyle name="60% - Accent3 2 10" xfId="1043"/>
    <cellStyle name="60% - Accent3 2 11" xfId="1044"/>
    <cellStyle name="60% - Accent3 2 12" xfId="1045"/>
    <cellStyle name="60% - Accent3 2 13" xfId="1046"/>
    <cellStyle name="60% - Accent3 2 14" xfId="1047"/>
    <cellStyle name="60% - Accent3 2 15" xfId="1048"/>
    <cellStyle name="60% - Accent3 2 16" xfId="1049"/>
    <cellStyle name="60% - Accent3 2 17" xfId="1042"/>
    <cellStyle name="60% - Accent3 2 2" xfId="1050"/>
    <cellStyle name="60% - Accent3 2 3" xfId="1051"/>
    <cellStyle name="60% - Accent3 2 4" xfId="1052"/>
    <cellStyle name="60% - Accent3 2 5" xfId="1053"/>
    <cellStyle name="60% - Accent3 2 6" xfId="1054"/>
    <cellStyle name="60% - Accent3 2 7" xfId="1055"/>
    <cellStyle name="60% - Accent3 2 8" xfId="1056"/>
    <cellStyle name="60% - Accent3 2 9" xfId="1057"/>
    <cellStyle name="60% - Accent3 3" xfId="1058"/>
    <cellStyle name="60% - Accent3 4" xfId="1059"/>
    <cellStyle name="60% - Accent3 5" xfId="1060"/>
    <cellStyle name="60% - Accent3 6" xfId="1061"/>
    <cellStyle name="60% - Accent3 7" xfId="1062"/>
    <cellStyle name="60% - Accent3 8" xfId="1063"/>
    <cellStyle name="60% - Accent3 9" xfId="1064"/>
    <cellStyle name="60% - Accent4 10" xfId="1065"/>
    <cellStyle name="60% - Accent4 11" xfId="1066"/>
    <cellStyle name="60% - Accent4 12" xfId="1067"/>
    <cellStyle name="60% - Accent4 13" xfId="1068"/>
    <cellStyle name="60% - Accent4 14" xfId="1069"/>
    <cellStyle name="60% - Accent4 15" xfId="1070"/>
    <cellStyle name="60% - Accent4 16" xfId="1071"/>
    <cellStyle name="60% - Accent4 2" xfId="26"/>
    <cellStyle name="60% - Accent4 2 10" xfId="1073"/>
    <cellStyle name="60% - Accent4 2 11" xfId="1074"/>
    <cellStyle name="60% - Accent4 2 12" xfId="1075"/>
    <cellStyle name="60% - Accent4 2 13" xfId="1076"/>
    <cellStyle name="60% - Accent4 2 14" xfId="1077"/>
    <cellStyle name="60% - Accent4 2 15" xfId="1078"/>
    <cellStyle name="60% - Accent4 2 16" xfId="1079"/>
    <cellStyle name="60% - Accent4 2 17" xfId="1072"/>
    <cellStyle name="60% - Accent4 2 2" xfId="1080"/>
    <cellStyle name="60% - Accent4 2 3" xfId="1081"/>
    <cellStyle name="60% - Accent4 2 4" xfId="1082"/>
    <cellStyle name="60% - Accent4 2 5" xfId="1083"/>
    <cellStyle name="60% - Accent4 2 6" xfId="1084"/>
    <cellStyle name="60% - Accent4 2 7" xfId="1085"/>
    <cellStyle name="60% - Accent4 2 8" xfId="1086"/>
    <cellStyle name="60% - Accent4 2 9" xfId="1087"/>
    <cellStyle name="60% - Accent4 3" xfId="1088"/>
    <cellStyle name="60% - Accent4 4" xfId="1089"/>
    <cellStyle name="60% - Accent4 5" xfId="1090"/>
    <cellStyle name="60% - Accent4 6" xfId="1091"/>
    <cellStyle name="60% - Accent4 7" xfId="1092"/>
    <cellStyle name="60% - Accent4 8" xfId="1093"/>
    <cellStyle name="60% - Accent4 9" xfId="1094"/>
    <cellStyle name="60% - Accent5 10" xfId="1095"/>
    <cellStyle name="60% - Accent5 11" xfId="1096"/>
    <cellStyle name="60% - Accent5 12" xfId="1097"/>
    <cellStyle name="60% - Accent5 13" xfId="1098"/>
    <cellStyle name="60% - Accent5 14" xfId="1099"/>
    <cellStyle name="60% - Accent5 15" xfId="1100"/>
    <cellStyle name="60% - Accent5 16" xfId="1101"/>
    <cellStyle name="60% - Accent5 2" xfId="27"/>
    <cellStyle name="60% - Accent5 2 10" xfId="1103"/>
    <cellStyle name="60% - Accent5 2 11" xfId="1104"/>
    <cellStyle name="60% - Accent5 2 12" xfId="1105"/>
    <cellStyle name="60% - Accent5 2 13" xfId="1106"/>
    <cellStyle name="60% - Accent5 2 14" xfId="1107"/>
    <cellStyle name="60% - Accent5 2 15" xfId="1108"/>
    <cellStyle name="60% - Accent5 2 16" xfId="1109"/>
    <cellStyle name="60% - Accent5 2 17" xfId="1102"/>
    <cellStyle name="60% - Accent5 2 2" xfId="1110"/>
    <cellStyle name="60% - Accent5 2 3" xfId="1111"/>
    <cellStyle name="60% - Accent5 2 4" xfId="1112"/>
    <cellStyle name="60% - Accent5 2 5" xfId="1113"/>
    <cellStyle name="60% - Accent5 2 6" xfId="1114"/>
    <cellStyle name="60% - Accent5 2 7" xfId="1115"/>
    <cellStyle name="60% - Accent5 2 8" xfId="1116"/>
    <cellStyle name="60% - Accent5 2 9" xfId="1117"/>
    <cellStyle name="60% - Accent5 3" xfId="1118"/>
    <cellStyle name="60% - Accent5 4" xfId="1119"/>
    <cellStyle name="60% - Accent5 5" xfId="1120"/>
    <cellStyle name="60% - Accent5 6" xfId="1121"/>
    <cellStyle name="60% - Accent5 7" xfId="1122"/>
    <cellStyle name="60% - Accent5 8" xfId="1123"/>
    <cellStyle name="60% - Accent5 9" xfId="1124"/>
    <cellStyle name="60% - Accent6 10" xfId="1125"/>
    <cellStyle name="60% - Accent6 11" xfId="1126"/>
    <cellStyle name="60% - Accent6 12" xfId="1127"/>
    <cellStyle name="60% - Accent6 13" xfId="1128"/>
    <cellStyle name="60% - Accent6 14" xfId="1129"/>
    <cellStyle name="60% - Accent6 15" xfId="1130"/>
    <cellStyle name="60% - Accent6 16" xfId="1131"/>
    <cellStyle name="60% - Accent6 2" xfId="28"/>
    <cellStyle name="60% - Accent6 2 10" xfId="1133"/>
    <cellStyle name="60% - Accent6 2 11" xfId="1134"/>
    <cellStyle name="60% - Accent6 2 12" xfId="1135"/>
    <cellStyle name="60% - Accent6 2 13" xfId="1136"/>
    <cellStyle name="60% - Accent6 2 14" xfId="1137"/>
    <cellStyle name="60% - Accent6 2 15" xfId="1138"/>
    <cellStyle name="60% - Accent6 2 16" xfId="1139"/>
    <cellStyle name="60% - Accent6 2 17" xfId="1132"/>
    <cellStyle name="60% - Accent6 2 2" xfId="1140"/>
    <cellStyle name="60% - Accent6 2 3" xfId="1141"/>
    <cellStyle name="60% - Accent6 2 4" xfId="1142"/>
    <cellStyle name="60% - Accent6 2 5" xfId="1143"/>
    <cellStyle name="60% - Accent6 2 6" xfId="1144"/>
    <cellStyle name="60% - Accent6 2 7" xfId="1145"/>
    <cellStyle name="60% - Accent6 2 8" xfId="1146"/>
    <cellStyle name="60% - Accent6 2 9" xfId="1147"/>
    <cellStyle name="60% - Accent6 3" xfId="1148"/>
    <cellStyle name="60% - Accent6 4" xfId="1149"/>
    <cellStyle name="60% - Accent6 5" xfId="1150"/>
    <cellStyle name="60% - Accent6 6" xfId="1151"/>
    <cellStyle name="60% - Accent6 7" xfId="1152"/>
    <cellStyle name="60% - Accent6 8" xfId="1153"/>
    <cellStyle name="60% - Accent6 9" xfId="1154"/>
    <cellStyle name="Accent1 10" xfId="1155"/>
    <cellStyle name="Accent1 11" xfId="1156"/>
    <cellStyle name="Accent1 12" xfId="1157"/>
    <cellStyle name="Accent1 13" xfId="1158"/>
    <cellStyle name="Accent1 14" xfId="1159"/>
    <cellStyle name="Accent1 15" xfId="1160"/>
    <cellStyle name="Accent1 16" xfId="1161"/>
    <cellStyle name="Accent1 2" xfId="29"/>
    <cellStyle name="Accent1 2 10" xfId="1163"/>
    <cellStyle name="Accent1 2 11" xfId="1164"/>
    <cellStyle name="Accent1 2 12" xfId="1165"/>
    <cellStyle name="Accent1 2 13" xfId="1166"/>
    <cellStyle name="Accent1 2 14" xfId="1167"/>
    <cellStyle name="Accent1 2 15" xfId="1168"/>
    <cellStyle name="Accent1 2 16" xfId="1169"/>
    <cellStyle name="Accent1 2 17" xfId="1162"/>
    <cellStyle name="Accent1 2 2" xfId="1170"/>
    <cellStyle name="Accent1 2 3" xfId="1171"/>
    <cellStyle name="Accent1 2 4" xfId="1172"/>
    <cellStyle name="Accent1 2 5" xfId="1173"/>
    <cellStyle name="Accent1 2 6" xfId="1174"/>
    <cellStyle name="Accent1 2 7" xfId="1175"/>
    <cellStyle name="Accent1 2 8" xfId="1176"/>
    <cellStyle name="Accent1 2 9" xfId="1177"/>
    <cellStyle name="Accent1 3" xfId="1178"/>
    <cellStyle name="Accent1 4" xfId="1179"/>
    <cellStyle name="Accent1 5" xfId="1180"/>
    <cellStyle name="Accent1 6" xfId="1181"/>
    <cellStyle name="Accent1 7" xfId="1182"/>
    <cellStyle name="Accent1 8" xfId="1183"/>
    <cellStyle name="Accent1 9" xfId="1184"/>
    <cellStyle name="Accent2 10" xfId="1185"/>
    <cellStyle name="Accent2 11" xfId="1186"/>
    <cellStyle name="Accent2 12" xfId="1187"/>
    <cellStyle name="Accent2 13" xfId="1188"/>
    <cellStyle name="Accent2 14" xfId="1189"/>
    <cellStyle name="Accent2 15" xfId="1190"/>
    <cellStyle name="Accent2 16" xfId="1191"/>
    <cellStyle name="Accent2 2" xfId="30"/>
    <cellStyle name="Accent2 2 10" xfId="1193"/>
    <cellStyle name="Accent2 2 11" xfId="1194"/>
    <cellStyle name="Accent2 2 12" xfId="1195"/>
    <cellStyle name="Accent2 2 13" xfId="1196"/>
    <cellStyle name="Accent2 2 14" xfId="1197"/>
    <cellStyle name="Accent2 2 15" xfId="1198"/>
    <cellStyle name="Accent2 2 16" xfId="1199"/>
    <cellStyle name="Accent2 2 17" xfId="1192"/>
    <cellStyle name="Accent2 2 2" xfId="1200"/>
    <cellStyle name="Accent2 2 3" xfId="1201"/>
    <cellStyle name="Accent2 2 4" xfId="1202"/>
    <cellStyle name="Accent2 2 5" xfId="1203"/>
    <cellStyle name="Accent2 2 6" xfId="1204"/>
    <cellStyle name="Accent2 2 7" xfId="1205"/>
    <cellStyle name="Accent2 2 8" xfId="1206"/>
    <cellStyle name="Accent2 2 9" xfId="1207"/>
    <cellStyle name="Accent2 3" xfId="1208"/>
    <cellStyle name="Accent2 4" xfId="1209"/>
    <cellStyle name="Accent2 5" xfId="1210"/>
    <cellStyle name="Accent2 6" xfId="1211"/>
    <cellStyle name="Accent2 7" xfId="1212"/>
    <cellStyle name="Accent2 8" xfId="1213"/>
    <cellStyle name="Accent2 9" xfId="1214"/>
    <cellStyle name="Accent3 10" xfId="1215"/>
    <cellStyle name="Accent3 11" xfId="1216"/>
    <cellStyle name="Accent3 12" xfId="1217"/>
    <cellStyle name="Accent3 13" xfId="1218"/>
    <cellStyle name="Accent3 14" xfId="1219"/>
    <cellStyle name="Accent3 15" xfId="1220"/>
    <cellStyle name="Accent3 16" xfId="1221"/>
    <cellStyle name="Accent3 2" xfId="31"/>
    <cellStyle name="Accent3 2 10" xfId="1223"/>
    <cellStyle name="Accent3 2 11" xfId="1224"/>
    <cellStyle name="Accent3 2 12" xfId="1225"/>
    <cellStyle name="Accent3 2 13" xfId="1226"/>
    <cellStyle name="Accent3 2 14" xfId="1227"/>
    <cellStyle name="Accent3 2 15" xfId="1228"/>
    <cellStyle name="Accent3 2 16" xfId="1229"/>
    <cellStyle name="Accent3 2 17" xfId="1222"/>
    <cellStyle name="Accent3 2 2" xfId="1230"/>
    <cellStyle name="Accent3 2 3" xfId="1231"/>
    <cellStyle name="Accent3 2 4" xfId="1232"/>
    <cellStyle name="Accent3 2 5" xfId="1233"/>
    <cellStyle name="Accent3 2 6" xfId="1234"/>
    <cellStyle name="Accent3 2 7" xfId="1235"/>
    <cellStyle name="Accent3 2 8" xfId="1236"/>
    <cellStyle name="Accent3 2 9" xfId="1237"/>
    <cellStyle name="Accent3 3" xfId="1238"/>
    <cellStyle name="Accent3 4" xfId="1239"/>
    <cellStyle name="Accent3 5" xfId="1240"/>
    <cellStyle name="Accent3 6" xfId="1241"/>
    <cellStyle name="Accent3 7" xfId="1242"/>
    <cellStyle name="Accent3 8" xfId="1243"/>
    <cellStyle name="Accent3 9" xfId="1244"/>
    <cellStyle name="Accent4 10" xfId="1245"/>
    <cellStyle name="Accent4 11" xfId="1246"/>
    <cellStyle name="Accent4 12" xfId="1247"/>
    <cellStyle name="Accent4 13" xfId="1248"/>
    <cellStyle name="Accent4 14" xfId="1249"/>
    <cellStyle name="Accent4 15" xfId="1250"/>
    <cellStyle name="Accent4 16" xfId="1251"/>
    <cellStyle name="Accent4 2" xfId="32"/>
    <cellStyle name="Accent4 2 10" xfId="1253"/>
    <cellStyle name="Accent4 2 11" xfId="1254"/>
    <cellStyle name="Accent4 2 12" xfId="1255"/>
    <cellStyle name="Accent4 2 13" xfId="1256"/>
    <cellStyle name="Accent4 2 14" xfId="1257"/>
    <cellStyle name="Accent4 2 15" xfId="1258"/>
    <cellStyle name="Accent4 2 16" xfId="1259"/>
    <cellStyle name="Accent4 2 17" xfId="1252"/>
    <cellStyle name="Accent4 2 2" xfId="1260"/>
    <cellStyle name="Accent4 2 3" xfId="1261"/>
    <cellStyle name="Accent4 2 4" xfId="1262"/>
    <cellStyle name="Accent4 2 5" xfId="1263"/>
    <cellStyle name="Accent4 2 6" xfId="1264"/>
    <cellStyle name="Accent4 2 7" xfId="1265"/>
    <cellStyle name="Accent4 2 8" xfId="1266"/>
    <cellStyle name="Accent4 2 9" xfId="1267"/>
    <cellStyle name="Accent4 3" xfId="1268"/>
    <cellStyle name="Accent4 4" xfId="1269"/>
    <cellStyle name="Accent4 5" xfId="1270"/>
    <cellStyle name="Accent4 6" xfId="1271"/>
    <cellStyle name="Accent4 7" xfId="1272"/>
    <cellStyle name="Accent4 8" xfId="1273"/>
    <cellStyle name="Accent4 9" xfId="1274"/>
    <cellStyle name="Accent5 10" xfId="1275"/>
    <cellStyle name="Accent5 11" xfId="1276"/>
    <cellStyle name="Accent5 12" xfId="1277"/>
    <cellStyle name="Accent5 13" xfId="1278"/>
    <cellStyle name="Accent5 14" xfId="1279"/>
    <cellStyle name="Accent5 15" xfId="1280"/>
    <cellStyle name="Accent5 16" xfId="1281"/>
    <cellStyle name="Accent5 2" xfId="33"/>
    <cellStyle name="Accent5 2 10" xfId="1283"/>
    <cellStyle name="Accent5 2 11" xfId="1284"/>
    <cellStyle name="Accent5 2 12" xfId="1285"/>
    <cellStyle name="Accent5 2 13" xfId="1286"/>
    <cellStyle name="Accent5 2 14" xfId="1287"/>
    <cellStyle name="Accent5 2 15" xfId="1288"/>
    <cellStyle name="Accent5 2 16" xfId="1289"/>
    <cellStyle name="Accent5 2 17" xfId="1282"/>
    <cellStyle name="Accent5 2 2" xfId="1290"/>
    <cellStyle name="Accent5 2 3" xfId="1291"/>
    <cellStyle name="Accent5 2 4" xfId="1292"/>
    <cellStyle name="Accent5 2 5" xfId="1293"/>
    <cellStyle name="Accent5 2 6" xfId="1294"/>
    <cellStyle name="Accent5 2 7" xfId="1295"/>
    <cellStyle name="Accent5 2 8" xfId="1296"/>
    <cellStyle name="Accent5 2 9" xfId="1297"/>
    <cellStyle name="Accent5 3" xfId="1298"/>
    <cellStyle name="Accent5 4" xfId="1299"/>
    <cellStyle name="Accent5 5" xfId="1300"/>
    <cellStyle name="Accent5 6" xfId="1301"/>
    <cellStyle name="Accent5 7" xfId="1302"/>
    <cellStyle name="Accent5 8" xfId="1303"/>
    <cellStyle name="Accent5 9" xfId="1304"/>
    <cellStyle name="Accent6 10" xfId="1305"/>
    <cellStyle name="Accent6 11" xfId="1306"/>
    <cellStyle name="Accent6 12" xfId="1307"/>
    <cellStyle name="Accent6 13" xfId="1308"/>
    <cellStyle name="Accent6 14" xfId="1309"/>
    <cellStyle name="Accent6 15" xfId="1310"/>
    <cellStyle name="Accent6 16" xfId="1311"/>
    <cellStyle name="Accent6 2" xfId="34"/>
    <cellStyle name="Accent6 2 10" xfId="1313"/>
    <cellStyle name="Accent6 2 11" xfId="1314"/>
    <cellStyle name="Accent6 2 12" xfId="1315"/>
    <cellStyle name="Accent6 2 13" xfId="1316"/>
    <cellStyle name="Accent6 2 14" xfId="1317"/>
    <cellStyle name="Accent6 2 15" xfId="1318"/>
    <cellStyle name="Accent6 2 16" xfId="1319"/>
    <cellStyle name="Accent6 2 17" xfId="1312"/>
    <cellStyle name="Accent6 2 2" xfId="1320"/>
    <cellStyle name="Accent6 2 3" xfId="1321"/>
    <cellStyle name="Accent6 2 4" xfId="1322"/>
    <cellStyle name="Accent6 2 5" xfId="1323"/>
    <cellStyle name="Accent6 2 6" xfId="1324"/>
    <cellStyle name="Accent6 2 7" xfId="1325"/>
    <cellStyle name="Accent6 2 8" xfId="1326"/>
    <cellStyle name="Accent6 2 9" xfId="1327"/>
    <cellStyle name="Accent6 3" xfId="1328"/>
    <cellStyle name="Accent6 4" xfId="1329"/>
    <cellStyle name="Accent6 5" xfId="1330"/>
    <cellStyle name="Accent6 6" xfId="1331"/>
    <cellStyle name="Accent6 7" xfId="1332"/>
    <cellStyle name="Accent6 8" xfId="1333"/>
    <cellStyle name="Accent6 9" xfId="1334"/>
    <cellStyle name="Bad 10" xfId="1335"/>
    <cellStyle name="Bad 11" xfId="1336"/>
    <cellStyle name="Bad 12" xfId="1337"/>
    <cellStyle name="Bad 13" xfId="1338"/>
    <cellStyle name="Bad 14" xfId="1339"/>
    <cellStyle name="Bad 15" xfId="1340"/>
    <cellStyle name="Bad 16" xfId="1341"/>
    <cellStyle name="Bad 2" xfId="35"/>
    <cellStyle name="Bad 2 10" xfId="1343"/>
    <cellStyle name="Bad 2 11" xfId="1344"/>
    <cellStyle name="Bad 2 12" xfId="1345"/>
    <cellStyle name="Bad 2 13" xfId="1346"/>
    <cellStyle name="Bad 2 14" xfId="1347"/>
    <cellStyle name="Bad 2 15" xfId="1348"/>
    <cellStyle name="Bad 2 16" xfId="1349"/>
    <cellStyle name="Bad 2 17" xfId="1342"/>
    <cellStyle name="Bad 2 2" xfId="1350"/>
    <cellStyle name="Bad 2 3" xfId="1351"/>
    <cellStyle name="Bad 2 4" xfId="1352"/>
    <cellStyle name="Bad 2 5" xfId="1353"/>
    <cellStyle name="Bad 2 6" xfId="1354"/>
    <cellStyle name="Bad 2 7" xfId="1355"/>
    <cellStyle name="Bad 2 8" xfId="1356"/>
    <cellStyle name="Bad 2 9" xfId="1357"/>
    <cellStyle name="Bad 3" xfId="1358"/>
    <cellStyle name="Bad 4" xfId="1359"/>
    <cellStyle name="Bad 5" xfId="1360"/>
    <cellStyle name="Bad 6" xfId="1361"/>
    <cellStyle name="Bad 7" xfId="1362"/>
    <cellStyle name="Bad 8" xfId="1363"/>
    <cellStyle name="Bad 9" xfId="1364"/>
    <cellStyle name="Calculation 10" xfId="1365"/>
    <cellStyle name="Calculation 11" xfId="1366"/>
    <cellStyle name="Calculation 12" xfId="1367"/>
    <cellStyle name="Calculation 13" xfId="1368"/>
    <cellStyle name="Calculation 14" xfId="1369"/>
    <cellStyle name="Calculation 15" xfId="1370"/>
    <cellStyle name="Calculation 16" xfId="1371"/>
    <cellStyle name="Calculation 2" xfId="36"/>
    <cellStyle name="Calculation 2 10" xfId="1373"/>
    <cellStyle name="Calculation 2 11" xfId="1374"/>
    <cellStyle name="Calculation 2 12" xfId="1375"/>
    <cellStyle name="Calculation 2 13" xfId="1376"/>
    <cellStyle name="Calculation 2 14" xfId="1377"/>
    <cellStyle name="Calculation 2 15" xfId="1378"/>
    <cellStyle name="Calculation 2 16" xfId="1379"/>
    <cellStyle name="Calculation 2 17" xfId="1372"/>
    <cellStyle name="Calculation 2 2" xfId="1380"/>
    <cellStyle name="Calculation 2 3" xfId="1381"/>
    <cellStyle name="Calculation 2 4" xfId="1382"/>
    <cellStyle name="Calculation 2 5" xfId="1383"/>
    <cellStyle name="Calculation 2 6" xfId="1384"/>
    <cellStyle name="Calculation 2 7" xfId="1385"/>
    <cellStyle name="Calculation 2 8" xfId="1386"/>
    <cellStyle name="Calculation 2 9" xfId="1387"/>
    <cellStyle name="Calculation 3" xfId="1388"/>
    <cellStyle name="Calculation 4" xfId="1389"/>
    <cellStyle name="Calculation 5" xfId="1390"/>
    <cellStyle name="Calculation 6" xfId="1391"/>
    <cellStyle name="Calculation 7" xfId="1392"/>
    <cellStyle name="Calculation 8" xfId="1393"/>
    <cellStyle name="Calculation 9" xfId="1394"/>
    <cellStyle name="Check Cell 10" xfId="1395"/>
    <cellStyle name="Check Cell 11" xfId="1396"/>
    <cellStyle name="Check Cell 12" xfId="1397"/>
    <cellStyle name="Check Cell 13" xfId="1398"/>
    <cellStyle name="Check Cell 14" xfId="1399"/>
    <cellStyle name="Check Cell 15" xfId="1400"/>
    <cellStyle name="Check Cell 16" xfId="1401"/>
    <cellStyle name="Check Cell 2" xfId="37"/>
    <cellStyle name="Check Cell 2 10" xfId="1403"/>
    <cellStyle name="Check Cell 2 11" xfId="1404"/>
    <cellStyle name="Check Cell 2 12" xfId="1405"/>
    <cellStyle name="Check Cell 2 13" xfId="1406"/>
    <cellStyle name="Check Cell 2 14" xfId="1407"/>
    <cellStyle name="Check Cell 2 15" xfId="1408"/>
    <cellStyle name="Check Cell 2 16" xfId="1409"/>
    <cellStyle name="Check Cell 2 17" xfId="1402"/>
    <cellStyle name="Check Cell 2 2" xfId="1410"/>
    <cellStyle name="Check Cell 2 3" xfId="1411"/>
    <cellStyle name="Check Cell 2 4" xfId="1412"/>
    <cellStyle name="Check Cell 2 5" xfId="1413"/>
    <cellStyle name="Check Cell 2 6" xfId="1414"/>
    <cellStyle name="Check Cell 2 7" xfId="1415"/>
    <cellStyle name="Check Cell 2 8" xfId="1416"/>
    <cellStyle name="Check Cell 2 9" xfId="1417"/>
    <cellStyle name="Check Cell 3" xfId="1418"/>
    <cellStyle name="Check Cell 4" xfId="1419"/>
    <cellStyle name="Check Cell 5" xfId="1420"/>
    <cellStyle name="Check Cell 6" xfId="1421"/>
    <cellStyle name="Check Cell 7" xfId="1422"/>
    <cellStyle name="Check Cell 8" xfId="1423"/>
    <cellStyle name="Check Cell 9" xfId="1424"/>
    <cellStyle name="Comma" xfId="9" builtinId="3"/>
    <cellStyle name="Comma 2" xfId="39"/>
    <cellStyle name="Comma 2 10" xfId="1426"/>
    <cellStyle name="Comma 2 11" xfId="1427"/>
    <cellStyle name="Comma 2 12" xfId="1428"/>
    <cellStyle name="Comma 2 13" xfId="1429"/>
    <cellStyle name="Comma 2 14" xfId="1430"/>
    <cellStyle name="Comma 2 15" xfId="1431"/>
    <cellStyle name="Comma 2 16" xfId="1432"/>
    <cellStyle name="Comma 2 17" xfId="1433"/>
    <cellStyle name="Comma 2 18" xfId="1434"/>
    <cellStyle name="Comma 2 19" xfId="1435"/>
    <cellStyle name="Comma 2 2" xfId="1436"/>
    <cellStyle name="Comma 2 2 10" xfId="1437"/>
    <cellStyle name="Comma 2 2 11" xfId="1438"/>
    <cellStyle name="Comma 2 2 12" xfId="1439"/>
    <cellStyle name="Comma 2 2 13" xfId="1440"/>
    <cellStyle name="Comma 2 2 14" xfId="1441"/>
    <cellStyle name="Comma 2 2 15" xfId="1442"/>
    <cellStyle name="Comma 2 2 16" xfId="1443"/>
    <cellStyle name="Comma 2 2 17" xfId="1444"/>
    <cellStyle name="Comma 2 2 18" xfId="1445"/>
    <cellStyle name="Comma 2 2 19" xfId="1446"/>
    <cellStyle name="Comma 2 2 2" xfId="1447"/>
    <cellStyle name="Comma 2 2 20" xfId="1448"/>
    <cellStyle name="Comma 2 2 21" xfId="1449"/>
    <cellStyle name="Comma 2 2 22" xfId="1450"/>
    <cellStyle name="Comma 2 2 23" xfId="1451"/>
    <cellStyle name="Comma 2 2 24" xfId="1452"/>
    <cellStyle name="Comma 2 2 3" xfId="1453"/>
    <cellStyle name="Comma 2 2 4" xfId="1454"/>
    <cellStyle name="Comma 2 2 5" xfId="1455"/>
    <cellStyle name="Comma 2 2 6" xfId="1456"/>
    <cellStyle name="Comma 2 2 7" xfId="1457"/>
    <cellStyle name="Comma 2 2 8" xfId="1458"/>
    <cellStyle name="Comma 2 2 9" xfId="1459"/>
    <cellStyle name="Comma 2 20" xfId="1460"/>
    <cellStyle name="Comma 2 21" xfId="1461"/>
    <cellStyle name="Comma 2 22" xfId="1462"/>
    <cellStyle name="Comma 2 23" xfId="1463"/>
    <cellStyle name="Comma 2 24" xfId="1464"/>
    <cellStyle name="Comma 2 25" xfId="1465"/>
    <cellStyle name="Comma 2 26" xfId="1466"/>
    <cellStyle name="Comma 2 27" xfId="1425"/>
    <cellStyle name="Comma 2 3" xfId="1467"/>
    <cellStyle name="Comma 2 3 10" xfId="1468"/>
    <cellStyle name="Comma 2 3 11" xfId="1469"/>
    <cellStyle name="Comma 2 3 12" xfId="1470"/>
    <cellStyle name="Comma 2 3 13" xfId="1471"/>
    <cellStyle name="Comma 2 3 14" xfId="1472"/>
    <cellStyle name="Comma 2 3 15" xfId="1473"/>
    <cellStyle name="Comma 2 3 16" xfId="1474"/>
    <cellStyle name="Comma 2 3 17" xfId="1475"/>
    <cellStyle name="Comma 2 3 18" xfId="1476"/>
    <cellStyle name="Comma 2 3 19" xfId="1477"/>
    <cellStyle name="Comma 2 3 2" xfId="1478"/>
    <cellStyle name="Comma 2 3 20" xfId="1479"/>
    <cellStyle name="Comma 2 3 21" xfId="1480"/>
    <cellStyle name="Comma 2 3 22" xfId="1481"/>
    <cellStyle name="Comma 2 3 23" xfId="1482"/>
    <cellStyle name="Comma 2 3 24" xfId="1483"/>
    <cellStyle name="Comma 2 3 3" xfId="1484"/>
    <cellStyle name="Comma 2 3 4" xfId="1485"/>
    <cellStyle name="Comma 2 3 5" xfId="1486"/>
    <cellStyle name="Comma 2 3 6" xfId="1487"/>
    <cellStyle name="Comma 2 3 7" xfId="1488"/>
    <cellStyle name="Comma 2 3 8" xfId="1489"/>
    <cellStyle name="Comma 2 3 9" xfId="1490"/>
    <cellStyle name="Comma 2 4" xfId="1491"/>
    <cellStyle name="Comma 2 5" xfId="1492"/>
    <cellStyle name="Comma 2 6" xfId="1493"/>
    <cellStyle name="Comma 2 6 10" xfId="1494"/>
    <cellStyle name="Comma 2 6 11" xfId="1495"/>
    <cellStyle name="Comma 2 6 12" xfId="1496"/>
    <cellStyle name="Comma 2 6 13" xfId="1497"/>
    <cellStyle name="Comma 2 6 14" xfId="1498"/>
    <cellStyle name="Comma 2 6 15" xfId="1499"/>
    <cellStyle name="Comma 2 6 2" xfId="1500"/>
    <cellStyle name="Comma 2 6 3" xfId="1501"/>
    <cellStyle name="Comma 2 6 4" xfId="1502"/>
    <cellStyle name="Comma 2 6 5" xfId="1503"/>
    <cellStyle name="Comma 2 6 6" xfId="1504"/>
    <cellStyle name="Comma 2 6 7" xfId="1505"/>
    <cellStyle name="Comma 2 6 8" xfId="1506"/>
    <cellStyle name="Comma 2 6 9" xfId="1507"/>
    <cellStyle name="Comma 2 7" xfId="1508"/>
    <cellStyle name="Comma 2 8" xfId="1509"/>
    <cellStyle name="Comma 2 9" xfId="1510"/>
    <cellStyle name="Comma 3" xfId="38"/>
    <cellStyle name="Comma 3 2" xfId="1511"/>
    <cellStyle name="Comma0" xfId="1"/>
    <cellStyle name="Currency" xfId="10" builtinId="4"/>
    <cellStyle name="Currency 2" xfId="41"/>
    <cellStyle name="Currency 2 10" xfId="1512"/>
    <cellStyle name="Currency 2 11" xfId="1513"/>
    <cellStyle name="Currency 2 12" xfId="1514"/>
    <cellStyle name="Currency 2 13" xfId="1515"/>
    <cellStyle name="Currency 2 14" xfId="1516"/>
    <cellStyle name="Currency 2 15" xfId="1517"/>
    <cellStyle name="Currency 2 16" xfId="1518"/>
    <cellStyle name="Currency 2 17" xfId="1519"/>
    <cellStyle name="Currency 2 18" xfId="1520"/>
    <cellStyle name="Currency 2 19" xfId="1521"/>
    <cellStyle name="Currency 2 2" xfId="1522"/>
    <cellStyle name="Currency 2 2 10" xfId="1523"/>
    <cellStyle name="Currency 2 2 11" xfId="1524"/>
    <cellStyle name="Currency 2 2 12" xfId="1525"/>
    <cellStyle name="Currency 2 2 13" xfId="1526"/>
    <cellStyle name="Currency 2 2 14" xfId="1527"/>
    <cellStyle name="Currency 2 2 15" xfId="1528"/>
    <cellStyle name="Currency 2 2 16" xfId="1529"/>
    <cellStyle name="Currency 2 2 17" xfId="1530"/>
    <cellStyle name="Currency 2 2 18" xfId="1531"/>
    <cellStyle name="Currency 2 2 19" xfId="1532"/>
    <cellStyle name="Currency 2 2 2" xfId="1533"/>
    <cellStyle name="Currency 2 2 2 10" xfId="1534"/>
    <cellStyle name="Currency 2 2 2 11" xfId="1535"/>
    <cellStyle name="Currency 2 2 2 12" xfId="1536"/>
    <cellStyle name="Currency 2 2 2 13" xfId="1537"/>
    <cellStyle name="Currency 2 2 2 14" xfId="1538"/>
    <cellStyle name="Currency 2 2 2 15" xfId="1539"/>
    <cellStyle name="Currency 2 2 2 16" xfId="1540"/>
    <cellStyle name="Currency 2 2 2 17" xfId="1541"/>
    <cellStyle name="Currency 2 2 2 18" xfId="1542"/>
    <cellStyle name="Currency 2 2 2 19" xfId="1543"/>
    <cellStyle name="Currency 2 2 2 2" xfId="1544"/>
    <cellStyle name="Currency 2 2 2 2 10" xfId="1545"/>
    <cellStyle name="Currency 2 2 2 2 11" xfId="1546"/>
    <cellStyle name="Currency 2 2 2 2 12" xfId="1547"/>
    <cellStyle name="Currency 2 2 2 2 13" xfId="1548"/>
    <cellStyle name="Currency 2 2 2 2 14" xfId="1549"/>
    <cellStyle name="Currency 2 2 2 2 15" xfId="1550"/>
    <cellStyle name="Currency 2 2 2 2 2" xfId="1551"/>
    <cellStyle name="Currency 2 2 2 2 3" xfId="1552"/>
    <cellStyle name="Currency 2 2 2 2 4" xfId="1553"/>
    <cellStyle name="Currency 2 2 2 2 5" xfId="1554"/>
    <cellStyle name="Currency 2 2 2 2 6" xfId="1555"/>
    <cellStyle name="Currency 2 2 2 2 7" xfId="1556"/>
    <cellStyle name="Currency 2 2 2 2 8" xfId="1557"/>
    <cellStyle name="Currency 2 2 2 2 9" xfId="1558"/>
    <cellStyle name="Currency 2 2 2 20" xfId="1559"/>
    <cellStyle name="Currency 2 2 2 21" xfId="1560"/>
    <cellStyle name="Currency 2 2 2 22" xfId="1561"/>
    <cellStyle name="Currency 2 2 2 23" xfId="1562"/>
    <cellStyle name="Currency 2 2 2 24" xfId="1563"/>
    <cellStyle name="Currency 2 2 2 25" xfId="1564"/>
    <cellStyle name="Currency 2 2 2 26" xfId="1565"/>
    <cellStyle name="Currency 2 2 2 27" xfId="1566"/>
    <cellStyle name="Currency 2 2 2 28" xfId="1567"/>
    <cellStyle name="Currency 2 2 2 29" xfId="1568"/>
    <cellStyle name="Currency 2 2 2 3" xfId="1569"/>
    <cellStyle name="Currency 2 2 2 30" xfId="1570"/>
    <cellStyle name="Currency 2 2 2 31" xfId="1571"/>
    <cellStyle name="Currency 2 2 2 32" xfId="1572"/>
    <cellStyle name="Currency 2 2 2 33" xfId="1573"/>
    <cellStyle name="Currency 2 2 2 4" xfId="1574"/>
    <cellStyle name="Currency 2 2 2 5" xfId="1575"/>
    <cellStyle name="Currency 2 2 2 6" xfId="1576"/>
    <cellStyle name="Currency 2 2 2 7" xfId="1577"/>
    <cellStyle name="Currency 2 2 2 8" xfId="1578"/>
    <cellStyle name="Currency 2 2 2 9" xfId="1579"/>
    <cellStyle name="Currency 2 2 20" xfId="1580"/>
    <cellStyle name="Currency 2 2 21" xfId="1581"/>
    <cellStyle name="Currency 2 2 22" xfId="1582"/>
    <cellStyle name="Currency 2 2 23" xfId="1583"/>
    <cellStyle name="Currency 2 2 24" xfId="1584"/>
    <cellStyle name="Currency 2 2 25" xfId="1585"/>
    <cellStyle name="Currency 2 2 26" xfId="1586"/>
    <cellStyle name="Currency 2 2 27" xfId="1587"/>
    <cellStyle name="Currency 2 2 28" xfId="1588"/>
    <cellStyle name="Currency 2 2 29" xfId="1589"/>
    <cellStyle name="Currency 2 2 3" xfId="1590"/>
    <cellStyle name="Currency 2 2 3 10" xfId="1591"/>
    <cellStyle name="Currency 2 2 3 11" xfId="1592"/>
    <cellStyle name="Currency 2 2 3 12" xfId="1593"/>
    <cellStyle name="Currency 2 2 3 13" xfId="1594"/>
    <cellStyle name="Currency 2 2 3 14" xfId="1595"/>
    <cellStyle name="Currency 2 2 3 15" xfId="1596"/>
    <cellStyle name="Currency 2 2 3 2" xfId="1597"/>
    <cellStyle name="Currency 2 2 3 3" xfId="1598"/>
    <cellStyle name="Currency 2 2 3 4" xfId="1599"/>
    <cellStyle name="Currency 2 2 3 5" xfId="1600"/>
    <cellStyle name="Currency 2 2 3 6" xfId="1601"/>
    <cellStyle name="Currency 2 2 3 7" xfId="1602"/>
    <cellStyle name="Currency 2 2 3 8" xfId="1603"/>
    <cellStyle name="Currency 2 2 3 9" xfId="1604"/>
    <cellStyle name="Currency 2 2 30" xfId="1605"/>
    <cellStyle name="Currency 2 2 31" xfId="1606"/>
    <cellStyle name="Currency 2 2 32" xfId="1607"/>
    <cellStyle name="Currency 2 2 33" xfId="1608"/>
    <cellStyle name="Currency 2 2 4" xfId="1609"/>
    <cellStyle name="Currency 2 2 5" xfId="1610"/>
    <cellStyle name="Currency 2 2 6" xfId="1611"/>
    <cellStyle name="Currency 2 2 7" xfId="1612"/>
    <cellStyle name="Currency 2 2 8" xfId="1613"/>
    <cellStyle name="Currency 2 2 9" xfId="1614"/>
    <cellStyle name="Currency 2 20" xfId="1615"/>
    <cellStyle name="Currency 2 21" xfId="1616"/>
    <cellStyle name="Currency 2 22" xfId="1617"/>
    <cellStyle name="Currency 2 23" xfId="1618"/>
    <cellStyle name="Currency 2 24" xfId="1619"/>
    <cellStyle name="Currency 2 25" xfId="1620"/>
    <cellStyle name="Currency 2 3" xfId="1621"/>
    <cellStyle name="Currency 2 3 10" xfId="1622"/>
    <cellStyle name="Currency 2 3 11" xfId="1623"/>
    <cellStyle name="Currency 2 3 12" xfId="1624"/>
    <cellStyle name="Currency 2 3 13" xfId="1625"/>
    <cellStyle name="Currency 2 3 14" xfId="1626"/>
    <cellStyle name="Currency 2 3 15" xfId="1627"/>
    <cellStyle name="Currency 2 3 16" xfId="1628"/>
    <cellStyle name="Currency 2 3 17" xfId="1629"/>
    <cellStyle name="Currency 2 3 18" xfId="1630"/>
    <cellStyle name="Currency 2 3 19" xfId="1631"/>
    <cellStyle name="Currency 2 3 2" xfId="1632"/>
    <cellStyle name="Currency 2 3 20" xfId="1633"/>
    <cellStyle name="Currency 2 3 21" xfId="1634"/>
    <cellStyle name="Currency 2 3 22" xfId="1635"/>
    <cellStyle name="Currency 2 3 23" xfId="1636"/>
    <cellStyle name="Currency 2 3 24" xfId="1637"/>
    <cellStyle name="Currency 2 3 3" xfId="1638"/>
    <cellStyle name="Currency 2 3 4" xfId="1639"/>
    <cellStyle name="Currency 2 3 5" xfId="1640"/>
    <cellStyle name="Currency 2 3 6" xfId="1641"/>
    <cellStyle name="Currency 2 3 7" xfId="1642"/>
    <cellStyle name="Currency 2 3 8" xfId="1643"/>
    <cellStyle name="Currency 2 3 9" xfId="1644"/>
    <cellStyle name="Currency 2 4" xfId="1645"/>
    <cellStyle name="Currency 2 4 10" xfId="1646"/>
    <cellStyle name="Currency 2 4 11" xfId="1647"/>
    <cellStyle name="Currency 2 4 12" xfId="1648"/>
    <cellStyle name="Currency 2 4 13" xfId="1649"/>
    <cellStyle name="Currency 2 4 14" xfId="1650"/>
    <cellStyle name="Currency 2 4 15" xfId="1651"/>
    <cellStyle name="Currency 2 4 16" xfId="1652"/>
    <cellStyle name="Currency 2 4 17" xfId="1653"/>
    <cellStyle name="Currency 2 4 18" xfId="1654"/>
    <cellStyle name="Currency 2 4 19" xfId="1655"/>
    <cellStyle name="Currency 2 4 2" xfId="1656"/>
    <cellStyle name="Currency 2 4 20" xfId="1657"/>
    <cellStyle name="Currency 2 4 21" xfId="1658"/>
    <cellStyle name="Currency 2 4 22" xfId="1659"/>
    <cellStyle name="Currency 2 4 23" xfId="1660"/>
    <cellStyle name="Currency 2 4 24" xfId="1661"/>
    <cellStyle name="Currency 2 4 3" xfId="1662"/>
    <cellStyle name="Currency 2 4 4" xfId="1663"/>
    <cellStyle name="Currency 2 4 5" xfId="1664"/>
    <cellStyle name="Currency 2 4 6" xfId="1665"/>
    <cellStyle name="Currency 2 4 7" xfId="1666"/>
    <cellStyle name="Currency 2 4 8" xfId="1667"/>
    <cellStyle name="Currency 2 4 9" xfId="1668"/>
    <cellStyle name="Currency 2 5" xfId="1669"/>
    <cellStyle name="Currency 2 5 10" xfId="1670"/>
    <cellStyle name="Currency 2 5 11" xfId="1671"/>
    <cellStyle name="Currency 2 5 12" xfId="1672"/>
    <cellStyle name="Currency 2 5 13" xfId="1673"/>
    <cellStyle name="Currency 2 5 14" xfId="1674"/>
    <cellStyle name="Currency 2 5 15" xfId="1675"/>
    <cellStyle name="Currency 2 5 16" xfId="1676"/>
    <cellStyle name="Currency 2 5 17" xfId="1677"/>
    <cellStyle name="Currency 2 5 18" xfId="1678"/>
    <cellStyle name="Currency 2 5 19" xfId="1679"/>
    <cellStyle name="Currency 2 5 2" xfId="1680"/>
    <cellStyle name="Currency 2 5 20" xfId="1681"/>
    <cellStyle name="Currency 2 5 21" xfId="1682"/>
    <cellStyle name="Currency 2 5 22" xfId="1683"/>
    <cellStyle name="Currency 2 5 23" xfId="1684"/>
    <cellStyle name="Currency 2 5 24" xfId="1685"/>
    <cellStyle name="Currency 2 5 3" xfId="1686"/>
    <cellStyle name="Currency 2 5 4" xfId="1687"/>
    <cellStyle name="Currency 2 5 5" xfId="1688"/>
    <cellStyle name="Currency 2 5 6" xfId="1689"/>
    <cellStyle name="Currency 2 5 7" xfId="1690"/>
    <cellStyle name="Currency 2 5 8" xfId="1691"/>
    <cellStyle name="Currency 2 5 9" xfId="1692"/>
    <cellStyle name="Currency 2 6" xfId="1693"/>
    <cellStyle name="Currency 2 6 10" xfId="1694"/>
    <cellStyle name="Currency 2 6 11" xfId="1695"/>
    <cellStyle name="Currency 2 6 12" xfId="1696"/>
    <cellStyle name="Currency 2 6 13" xfId="1697"/>
    <cellStyle name="Currency 2 6 14" xfId="1698"/>
    <cellStyle name="Currency 2 6 15" xfId="1699"/>
    <cellStyle name="Currency 2 6 16" xfId="1700"/>
    <cellStyle name="Currency 2 6 17" xfId="1701"/>
    <cellStyle name="Currency 2 6 18" xfId="1702"/>
    <cellStyle name="Currency 2 6 19" xfId="1703"/>
    <cellStyle name="Currency 2 6 2" xfId="1704"/>
    <cellStyle name="Currency 2 6 20" xfId="1705"/>
    <cellStyle name="Currency 2 6 21" xfId="1706"/>
    <cellStyle name="Currency 2 6 22" xfId="1707"/>
    <cellStyle name="Currency 2 6 23" xfId="1708"/>
    <cellStyle name="Currency 2 6 24" xfId="1709"/>
    <cellStyle name="Currency 2 6 3" xfId="1710"/>
    <cellStyle name="Currency 2 6 4" xfId="1711"/>
    <cellStyle name="Currency 2 6 5" xfId="1712"/>
    <cellStyle name="Currency 2 6 6" xfId="1713"/>
    <cellStyle name="Currency 2 6 7" xfId="1714"/>
    <cellStyle name="Currency 2 6 8" xfId="1715"/>
    <cellStyle name="Currency 2 6 9" xfId="1716"/>
    <cellStyle name="Currency 2 7" xfId="1717"/>
    <cellStyle name="Currency 2 7 10" xfId="1718"/>
    <cellStyle name="Currency 2 7 11" xfId="1719"/>
    <cellStyle name="Currency 2 7 12" xfId="1720"/>
    <cellStyle name="Currency 2 7 13" xfId="1721"/>
    <cellStyle name="Currency 2 7 14" xfId="1722"/>
    <cellStyle name="Currency 2 7 15" xfId="1723"/>
    <cellStyle name="Currency 2 7 16" xfId="1724"/>
    <cellStyle name="Currency 2 7 17" xfId="1725"/>
    <cellStyle name="Currency 2 7 18" xfId="1726"/>
    <cellStyle name="Currency 2 7 19" xfId="1727"/>
    <cellStyle name="Currency 2 7 2" xfId="1728"/>
    <cellStyle name="Currency 2 7 20" xfId="1729"/>
    <cellStyle name="Currency 2 7 21" xfId="1730"/>
    <cellStyle name="Currency 2 7 22" xfId="1731"/>
    <cellStyle name="Currency 2 7 23" xfId="1732"/>
    <cellStyle name="Currency 2 7 24" xfId="1733"/>
    <cellStyle name="Currency 2 7 3" xfId="1734"/>
    <cellStyle name="Currency 2 7 4" xfId="1735"/>
    <cellStyle name="Currency 2 7 5" xfId="1736"/>
    <cellStyle name="Currency 2 7 6" xfId="1737"/>
    <cellStyle name="Currency 2 7 7" xfId="1738"/>
    <cellStyle name="Currency 2 7 8" xfId="1739"/>
    <cellStyle name="Currency 2 7 9" xfId="1740"/>
    <cellStyle name="Currency 2 8" xfId="1741"/>
    <cellStyle name="Currency 2 8 10" xfId="1742"/>
    <cellStyle name="Currency 2 8 11" xfId="1743"/>
    <cellStyle name="Currency 2 8 12" xfId="1744"/>
    <cellStyle name="Currency 2 8 13" xfId="1745"/>
    <cellStyle name="Currency 2 8 14" xfId="1746"/>
    <cellStyle name="Currency 2 8 15" xfId="1747"/>
    <cellStyle name="Currency 2 8 16" xfId="1748"/>
    <cellStyle name="Currency 2 8 17" xfId="1749"/>
    <cellStyle name="Currency 2 8 18" xfId="1750"/>
    <cellStyle name="Currency 2 8 19" xfId="1751"/>
    <cellStyle name="Currency 2 8 2" xfId="1752"/>
    <cellStyle name="Currency 2 8 20" xfId="1753"/>
    <cellStyle name="Currency 2 8 21" xfId="1754"/>
    <cellStyle name="Currency 2 8 22" xfId="1755"/>
    <cellStyle name="Currency 2 8 23" xfId="1756"/>
    <cellStyle name="Currency 2 8 24" xfId="1757"/>
    <cellStyle name="Currency 2 8 3" xfId="1758"/>
    <cellStyle name="Currency 2 8 4" xfId="1759"/>
    <cellStyle name="Currency 2 8 5" xfId="1760"/>
    <cellStyle name="Currency 2 8 6" xfId="1761"/>
    <cellStyle name="Currency 2 8 7" xfId="1762"/>
    <cellStyle name="Currency 2 8 8" xfId="1763"/>
    <cellStyle name="Currency 2 8 9" xfId="1764"/>
    <cellStyle name="Currency 2 9" xfId="1765"/>
    <cellStyle name="Currency 2 9 10" xfId="1766"/>
    <cellStyle name="Currency 2 9 11" xfId="1767"/>
    <cellStyle name="Currency 2 9 12" xfId="1768"/>
    <cellStyle name="Currency 2 9 13" xfId="1769"/>
    <cellStyle name="Currency 2 9 14" xfId="1770"/>
    <cellStyle name="Currency 2 9 15" xfId="1771"/>
    <cellStyle name="Currency 2 9 16" xfId="1772"/>
    <cellStyle name="Currency 2 9 17" xfId="1773"/>
    <cellStyle name="Currency 2 9 18" xfId="1774"/>
    <cellStyle name="Currency 2 9 19" xfId="1775"/>
    <cellStyle name="Currency 2 9 2" xfId="1776"/>
    <cellStyle name="Currency 2 9 20" xfId="1777"/>
    <cellStyle name="Currency 2 9 21" xfId="1778"/>
    <cellStyle name="Currency 2 9 22" xfId="1779"/>
    <cellStyle name="Currency 2 9 23" xfId="1780"/>
    <cellStyle name="Currency 2 9 24" xfId="1781"/>
    <cellStyle name="Currency 2 9 3" xfId="1782"/>
    <cellStyle name="Currency 2 9 4" xfId="1783"/>
    <cellStyle name="Currency 2 9 5" xfId="1784"/>
    <cellStyle name="Currency 2 9 6" xfId="1785"/>
    <cellStyle name="Currency 2 9 7" xfId="1786"/>
    <cellStyle name="Currency 2 9 8" xfId="1787"/>
    <cellStyle name="Currency 2 9 9" xfId="1788"/>
    <cellStyle name="Currency 3" xfId="40"/>
    <cellStyle name="Currency 3 2" xfId="1790"/>
    <cellStyle name="Currency 3 3" xfId="1789"/>
    <cellStyle name="Currency 4" xfId="61"/>
    <cellStyle name="Currency0" xfId="2"/>
    <cellStyle name="Date" xfId="3"/>
    <cellStyle name="Excel Built-in Normal" xfId="1791"/>
    <cellStyle name="Excel Built-in Normal 10" xfId="1792"/>
    <cellStyle name="Excel Built-in Normal 11" xfId="1793"/>
    <cellStyle name="Excel Built-in Normal 12" xfId="1794"/>
    <cellStyle name="Excel Built-in Normal 13" xfId="1795"/>
    <cellStyle name="Excel Built-in Normal 14" xfId="1796"/>
    <cellStyle name="Excel Built-in Normal 15" xfId="1797"/>
    <cellStyle name="Excel Built-in Normal 16" xfId="1798"/>
    <cellStyle name="Excel Built-in Normal 17" xfId="1799"/>
    <cellStyle name="Excel Built-in Normal 18" xfId="1800"/>
    <cellStyle name="Excel Built-in Normal 19" xfId="1801"/>
    <cellStyle name="Excel Built-in Normal 2" xfId="1802"/>
    <cellStyle name="Excel Built-in Normal 20" xfId="1803"/>
    <cellStyle name="Excel Built-in Normal 21" xfId="1804"/>
    <cellStyle name="Excel Built-in Normal 22" xfId="1805"/>
    <cellStyle name="Excel Built-in Normal 23" xfId="1806"/>
    <cellStyle name="Excel Built-in Normal 24" xfId="1807"/>
    <cellStyle name="Excel Built-in Normal 3" xfId="1808"/>
    <cellStyle name="Excel Built-in Normal 4" xfId="1809"/>
    <cellStyle name="Excel Built-in Normal 5" xfId="1810"/>
    <cellStyle name="Excel Built-in Normal 6" xfId="1811"/>
    <cellStyle name="Excel Built-in Normal 7" xfId="1812"/>
    <cellStyle name="Excel Built-in Normal 8" xfId="1813"/>
    <cellStyle name="Excel Built-in Normal 9" xfId="1814"/>
    <cellStyle name="Explanatory Text 10" xfId="1815"/>
    <cellStyle name="Explanatory Text 11" xfId="1816"/>
    <cellStyle name="Explanatory Text 12" xfId="1817"/>
    <cellStyle name="Explanatory Text 13" xfId="1818"/>
    <cellStyle name="Explanatory Text 14" xfId="1819"/>
    <cellStyle name="Explanatory Text 15" xfId="1820"/>
    <cellStyle name="Explanatory Text 16" xfId="1821"/>
    <cellStyle name="Explanatory Text 2" xfId="42"/>
    <cellStyle name="Explanatory Text 2 10" xfId="1822"/>
    <cellStyle name="Explanatory Text 2 11" xfId="1823"/>
    <cellStyle name="Explanatory Text 2 12" xfId="1824"/>
    <cellStyle name="Explanatory Text 2 13" xfId="1825"/>
    <cellStyle name="Explanatory Text 2 14" xfId="1826"/>
    <cellStyle name="Explanatory Text 2 15" xfId="1827"/>
    <cellStyle name="Explanatory Text 2 16" xfId="1828"/>
    <cellStyle name="Explanatory Text 2 2" xfId="1829"/>
    <cellStyle name="Explanatory Text 2 3" xfId="1830"/>
    <cellStyle name="Explanatory Text 2 4" xfId="1831"/>
    <cellStyle name="Explanatory Text 2 5" xfId="1832"/>
    <cellStyle name="Explanatory Text 2 6" xfId="1833"/>
    <cellStyle name="Explanatory Text 2 7" xfId="1834"/>
    <cellStyle name="Explanatory Text 2 8" xfId="1835"/>
    <cellStyle name="Explanatory Text 2 9" xfId="1836"/>
    <cellStyle name="Explanatory Text 3" xfId="1837"/>
    <cellStyle name="Explanatory Text 4" xfId="1838"/>
    <cellStyle name="Explanatory Text 5" xfId="1839"/>
    <cellStyle name="Explanatory Text 6" xfId="1840"/>
    <cellStyle name="Explanatory Text 7" xfId="1841"/>
    <cellStyle name="Explanatory Text 8" xfId="1842"/>
    <cellStyle name="Explanatory Text 9" xfId="1843"/>
    <cellStyle name="Fixed" xfId="4"/>
    <cellStyle name="Good 10" xfId="1844"/>
    <cellStyle name="Good 11" xfId="1845"/>
    <cellStyle name="Good 12" xfId="1846"/>
    <cellStyle name="Good 13" xfId="1847"/>
    <cellStyle name="Good 14" xfId="1848"/>
    <cellStyle name="Good 15" xfId="1849"/>
    <cellStyle name="Good 16" xfId="1850"/>
    <cellStyle name="Good 2" xfId="43"/>
    <cellStyle name="Good 2 10" xfId="1852"/>
    <cellStyle name="Good 2 11" xfId="1853"/>
    <cellStyle name="Good 2 12" xfId="1854"/>
    <cellStyle name="Good 2 13" xfId="1855"/>
    <cellStyle name="Good 2 14" xfId="1856"/>
    <cellStyle name="Good 2 15" xfId="1857"/>
    <cellStyle name="Good 2 16" xfId="1858"/>
    <cellStyle name="Good 2 17" xfId="1851"/>
    <cellStyle name="Good 2 2" xfId="1859"/>
    <cellStyle name="Good 2 3" xfId="1860"/>
    <cellStyle name="Good 2 4" xfId="1861"/>
    <cellStyle name="Good 2 5" xfId="1862"/>
    <cellStyle name="Good 2 6" xfId="1863"/>
    <cellStyle name="Good 2 7" xfId="1864"/>
    <cellStyle name="Good 2 8" xfId="1865"/>
    <cellStyle name="Good 2 9" xfId="1866"/>
    <cellStyle name="Good 3" xfId="1867"/>
    <cellStyle name="Good 4" xfId="1868"/>
    <cellStyle name="Good 5" xfId="1869"/>
    <cellStyle name="Good 6" xfId="1870"/>
    <cellStyle name="Good 7" xfId="1871"/>
    <cellStyle name="Good 8" xfId="1872"/>
    <cellStyle name="Good 9" xfId="1873"/>
    <cellStyle name="Heading 1" xfId="5" builtinId="16" customBuiltin="1"/>
    <cellStyle name="Heading 1 10" xfId="1874"/>
    <cellStyle name="Heading 1 11" xfId="1875"/>
    <cellStyle name="Heading 1 12" xfId="1876"/>
    <cellStyle name="Heading 1 13" xfId="1877"/>
    <cellStyle name="Heading 1 14" xfId="1878"/>
    <cellStyle name="Heading 1 15" xfId="1879"/>
    <cellStyle name="Heading 1 16" xfId="1880"/>
    <cellStyle name="Heading 1 2" xfId="44"/>
    <cellStyle name="Heading 1 2 10" xfId="1881"/>
    <cellStyle name="Heading 1 2 11" xfId="1882"/>
    <cellStyle name="Heading 1 2 12" xfId="1883"/>
    <cellStyle name="Heading 1 2 13" xfId="1884"/>
    <cellStyle name="Heading 1 2 14" xfId="1885"/>
    <cellStyle name="Heading 1 2 15" xfId="1886"/>
    <cellStyle name="Heading 1 2 16" xfId="1887"/>
    <cellStyle name="Heading 1 2 2" xfId="1888"/>
    <cellStyle name="Heading 1 2 3" xfId="1889"/>
    <cellStyle name="Heading 1 2 4" xfId="1890"/>
    <cellStyle name="Heading 1 2 5" xfId="1891"/>
    <cellStyle name="Heading 1 2 6" xfId="1892"/>
    <cellStyle name="Heading 1 2 7" xfId="1893"/>
    <cellStyle name="Heading 1 2 8" xfId="1894"/>
    <cellStyle name="Heading 1 2 9" xfId="1895"/>
    <cellStyle name="Heading 1 3" xfId="1896"/>
    <cellStyle name="Heading 1 4" xfId="1897"/>
    <cellStyle name="Heading 1 5" xfId="1898"/>
    <cellStyle name="Heading 1 6" xfId="1899"/>
    <cellStyle name="Heading 1 7" xfId="1900"/>
    <cellStyle name="Heading 1 8" xfId="1901"/>
    <cellStyle name="Heading 1 9" xfId="1902"/>
    <cellStyle name="Heading 2" xfId="6" builtinId="17" customBuiltin="1"/>
    <cellStyle name="Heading 2 10" xfId="1903"/>
    <cellStyle name="Heading 2 11" xfId="1904"/>
    <cellStyle name="Heading 2 12" xfId="1905"/>
    <cellStyle name="Heading 2 13" xfId="1906"/>
    <cellStyle name="Heading 2 14" xfId="1907"/>
    <cellStyle name="Heading 2 15" xfId="1908"/>
    <cellStyle name="Heading 2 16" xfId="1909"/>
    <cellStyle name="Heading 2 2" xfId="45"/>
    <cellStyle name="Heading 2 2 10" xfId="1911"/>
    <cellStyle name="Heading 2 2 11" xfId="1912"/>
    <cellStyle name="Heading 2 2 12" xfId="1913"/>
    <cellStyle name="Heading 2 2 13" xfId="1914"/>
    <cellStyle name="Heading 2 2 14" xfId="1915"/>
    <cellStyle name="Heading 2 2 15" xfId="1916"/>
    <cellStyle name="Heading 2 2 16" xfId="1917"/>
    <cellStyle name="Heading 2 2 2" xfId="1918"/>
    <cellStyle name="Heading 2 2 3" xfId="1919"/>
    <cellStyle name="Heading 2 2 4" xfId="1920"/>
    <cellStyle name="Heading 2 2 5" xfId="1921"/>
    <cellStyle name="Heading 2 2 6" xfId="1922"/>
    <cellStyle name="Heading 2 2 7" xfId="1923"/>
    <cellStyle name="Heading 2 2 8" xfId="1924"/>
    <cellStyle name="Heading 2 2 9" xfId="1925"/>
    <cellStyle name="Heading 2 3" xfId="1926"/>
    <cellStyle name="Heading 2 4" xfId="1927"/>
    <cellStyle name="Heading 2 5" xfId="1928"/>
    <cellStyle name="Heading 2 6" xfId="1929"/>
    <cellStyle name="Heading 2 7" xfId="1930"/>
    <cellStyle name="Heading 2 8" xfId="1931"/>
    <cellStyle name="Heading 2 9" xfId="1932"/>
    <cellStyle name="Heading 3 10" xfId="1933"/>
    <cellStyle name="Heading 3 11" xfId="1934"/>
    <cellStyle name="Heading 3 12" xfId="1935"/>
    <cellStyle name="Heading 3 13" xfId="1936"/>
    <cellStyle name="Heading 3 14" xfId="1937"/>
    <cellStyle name="Heading 3 15" xfId="1938"/>
    <cellStyle name="Heading 3 16" xfId="1939"/>
    <cellStyle name="Heading 3 2" xfId="46"/>
    <cellStyle name="Heading 3 2 10" xfId="1940"/>
    <cellStyle name="Heading 3 2 11" xfId="1941"/>
    <cellStyle name="Heading 3 2 12" xfId="1942"/>
    <cellStyle name="Heading 3 2 13" xfId="1943"/>
    <cellStyle name="Heading 3 2 14" xfId="1944"/>
    <cellStyle name="Heading 3 2 15" xfId="1945"/>
    <cellStyle name="Heading 3 2 16" xfId="1946"/>
    <cellStyle name="Heading 3 2 2" xfId="1947"/>
    <cellStyle name="Heading 3 2 3" xfId="1948"/>
    <cellStyle name="Heading 3 2 4" xfId="1949"/>
    <cellStyle name="Heading 3 2 5" xfId="1950"/>
    <cellStyle name="Heading 3 2 6" xfId="1951"/>
    <cellStyle name="Heading 3 2 7" xfId="1952"/>
    <cellStyle name="Heading 3 2 8" xfId="1953"/>
    <cellStyle name="Heading 3 2 9" xfId="1954"/>
    <cellStyle name="Heading 3 3" xfId="1955"/>
    <cellStyle name="Heading 3 4" xfId="1956"/>
    <cellStyle name="Heading 3 5" xfId="1957"/>
    <cellStyle name="Heading 3 6" xfId="1958"/>
    <cellStyle name="Heading 3 7" xfId="1959"/>
    <cellStyle name="Heading 3 8" xfId="1960"/>
    <cellStyle name="Heading 3 9" xfId="1961"/>
    <cellStyle name="Heading 4 10" xfId="1962"/>
    <cellStyle name="Heading 4 11" xfId="1963"/>
    <cellStyle name="Heading 4 12" xfId="1964"/>
    <cellStyle name="Heading 4 13" xfId="1965"/>
    <cellStyle name="Heading 4 14" xfId="1966"/>
    <cellStyle name="Heading 4 15" xfId="1967"/>
    <cellStyle name="Heading 4 16" xfId="1968"/>
    <cellStyle name="Heading 4 2" xfId="47"/>
    <cellStyle name="Heading 4 2 10" xfId="1969"/>
    <cellStyle name="Heading 4 2 11" xfId="1970"/>
    <cellStyle name="Heading 4 2 12" xfId="1971"/>
    <cellStyle name="Heading 4 2 13" xfId="1972"/>
    <cellStyle name="Heading 4 2 14" xfId="1973"/>
    <cellStyle name="Heading 4 2 15" xfId="1974"/>
    <cellStyle name="Heading 4 2 16" xfId="1975"/>
    <cellStyle name="Heading 4 2 2" xfId="1976"/>
    <cellStyle name="Heading 4 2 3" xfId="1977"/>
    <cellStyle name="Heading 4 2 4" xfId="1978"/>
    <cellStyle name="Heading 4 2 5" xfId="1979"/>
    <cellStyle name="Heading 4 2 6" xfId="1980"/>
    <cellStyle name="Heading 4 2 7" xfId="1981"/>
    <cellStyle name="Heading 4 2 8" xfId="1982"/>
    <cellStyle name="Heading 4 2 9" xfId="1983"/>
    <cellStyle name="Heading 4 3" xfId="1984"/>
    <cellStyle name="Heading 4 4" xfId="1985"/>
    <cellStyle name="Heading 4 5" xfId="1986"/>
    <cellStyle name="Heading 4 6" xfId="1987"/>
    <cellStyle name="Heading 4 7" xfId="1988"/>
    <cellStyle name="Heading 4 8" xfId="1989"/>
    <cellStyle name="Heading 4 9" xfId="1990"/>
    <cellStyle name="Hyperlink" xfId="7" builtinId="8"/>
    <cellStyle name="Hyperlink 2" xfId="2737"/>
    <cellStyle name="Input 10" xfId="1991"/>
    <cellStyle name="Input 11" xfId="1992"/>
    <cellStyle name="Input 12" xfId="1993"/>
    <cellStyle name="Input 13" xfId="1994"/>
    <cellStyle name="Input 14" xfId="1995"/>
    <cellStyle name="Input 15" xfId="1996"/>
    <cellStyle name="Input 16" xfId="1997"/>
    <cellStyle name="Input 2" xfId="48"/>
    <cellStyle name="Input 2 10" xfId="1999"/>
    <cellStyle name="Input 2 11" xfId="2000"/>
    <cellStyle name="Input 2 12" xfId="2001"/>
    <cellStyle name="Input 2 13" xfId="2002"/>
    <cellStyle name="Input 2 14" xfId="2003"/>
    <cellStyle name="Input 2 15" xfId="2004"/>
    <cellStyle name="Input 2 16" xfId="2005"/>
    <cellStyle name="Input 2 17" xfId="1998"/>
    <cellStyle name="Input 2 2" xfId="2006"/>
    <cellStyle name="Input 2 3" xfId="2007"/>
    <cellStyle name="Input 2 4" xfId="2008"/>
    <cellStyle name="Input 2 5" xfId="2009"/>
    <cellStyle name="Input 2 6" xfId="2010"/>
    <cellStyle name="Input 2 7" xfId="2011"/>
    <cellStyle name="Input 2 8" xfId="2012"/>
    <cellStyle name="Input 2 9" xfId="2013"/>
    <cellStyle name="Input 3" xfId="2014"/>
    <cellStyle name="Input 4" xfId="2015"/>
    <cellStyle name="Input 5" xfId="2016"/>
    <cellStyle name="Input 6" xfId="2017"/>
    <cellStyle name="Input 7" xfId="2018"/>
    <cellStyle name="Input 8" xfId="2019"/>
    <cellStyle name="Input 9" xfId="2020"/>
    <cellStyle name="Linked Cell 10" xfId="2021"/>
    <cellStyle name="Linked Cell 11" xfId="2022"/>
    <cellStyle name="Linked Cell 12" xfId="2023"/>
    <cellStyle name="Linked Cell 13" xfId="2024"/>
    <cellStyle name="Linked Cell 14" xfId="2025"/>
    <cellStyle name="Linked Cell 15" xfId="2026"/>
    <cellStyle name="Linked Cell 16" xfId="2027"/>
    <cellStyle name="Linked Cell 2" xfId="49"/>
    <cellStyle name="Linked Cell 2 10" xfId="2028"/>
    <cellStyle name="Linked Cell 2 11" xfId="2029"/>
    <cellStyle name="Linked Cell 2 12" xfId="2030"/>
    <cellStyle name="Linked Cell 2 13" xfId="2031"/>
    <cellStyle name="Linked Cell 2 14" xfId="2032"/>
    <cellStyle name="Linked Cell 2 15" xfId="2033"/>
    <cellStyle name="Linked Cell 2 16" xfId="2034"/>
    <cellStyle name="Linked Cell 2 2" xfId="2035"/>
    <cellStyle name="Linked Cell 2 3" xfId="2036"/>
    <cellStyle name="Linked Cell 2 4" xfId="2037"/>
    <cellStyle name="Linked Cell 2 5" xfId="2038"/>
    <cellStyle name="Linked Cell 2 6" xfId="2039"/>
    <cellStyle name="Linked Cell 2 7" xfId="2040"/>
    <cellStyle name="Linked Cell 2 8" xfId="2041"/>
    <cellStyle name="Linked Cell 2 9" xfId="2042"/>
    <cellStyle name="Linked Cell 3" xfId="2043"/>
    <cellStyle name="Linked Cell 4" xfId="2044"/>
    <cellStyle name="Linked Cell 5" xfId="2045"/>
    <cellStyle name="Linked Cell 6" xfId="2046"/>
    <cellStyle name="Linked Cell 7" xfId="2047"/>
    <cellStyle name="Linked Cell 8" xfId="2048"/>
    <cellStyle name="Linked Cell 9" xfId="2049"/>
    <cellStyle name="Neutral 10" xfId="2050"/>
    <cellStyle name="Neutral 11" xfId="2051"/>
    <cellStyle name="Neutral 12" xfId="2052"/>
    <cellStyle name="Neutral 13" xfId="2053"/>
    <cellStyle name="Neutral 14" xfId="2054"/>
    <cellStyle name="Neutral 15" xfId="2055"/>
    <cellStyle name="Neutral 16" xfId="2056"/>
    <cellStyle name="Neutral 2" xfId="50"/>
    <cellStyle name="Neutral 2 10" xfId="2058"/>
    <cellStyle name="Neutral 2 11" xfId="2059"/>
    <cellStyle name="Neutral 2 12" xfId="2060"/>
    <cellStyle name="Neutral 2 13" xfId="2061"/>
    <cellStyle name="Neutral 2 14" xfId="2062"/>
    <cellStyle name="Neutral 2 15" xfId="2063"/>
    <cellStyle name="Neutral 2 16" xfId="2064"/>
    <cellStyle name="Neutral 2 17" xfId="2057"/>
    <cellStyle name="Neutral 2 2" xfId="2065"/>
    <cellStyle name="Neutral 2 3" xfId="2066"/>
    <cellStyle name="Neutral 2 4" xfId="2067"/>
    <cellStyle name="Neutral 2 5" xfId="2068"/>
    <cellStyle name="Neutral 2 6" xfId="2069"/>
    <cellStyle name="Neutral 2 7" xfId="2070"/>
    <cellStyle name="Neutral 2 8" xfId="2071"/>
    <cellStyle name="Neutral 2 9" xfId="2072"/>
    <cellStyle name="Neutral 3" xfId="2073"/>
    <cellStyle name="Neutral 4" xfId="2074"/>
    <cellStyle name="Neutral 5" xfId="2075"/>
    <cellStyle name="Neutral 6" xfId="2076"/>
    <cellStyle name="Neutral 7" xfId="2077"/>
    <cellStyle name="Neutral 8" xfId="2078"/>
    <cellStyle name="Neutral 9" xfId="2079"/>
    <cellStyle name="Normal" xfId="0" builtinId="0"/>
    <cellStyle name="Normal 10" xfId="2080"/>
    <cellStyle name="Normal 10 2" xfId="2081"/>
    <cellStyle name="Normal 11" xfId="2082"/>
    <cellStyle name="Normal 11 2" xfId="2083"/>
    <cellStyle name="Normal 12" xfId="2084"/>
    <cellStyle name="Normal 12 2" xfId="2085"/>
    <cellStyle name="Normal 13" xfId="2086"/>
    <cellStyle name="Normal 13 2" xfId="2087"/>
    <cellStyle name="Normal 14" xfId="2088"/>
    <cellStyle name="Normal 14 2" xfId="2089"/>
    <cellStyle name="Normal 15" xfId="2090"/>
    <cellStyle name="Normal 15 2" xfId="2091"/>
    <cellStyle name="Normal 16" xfId="2092"/>
    <cellStyle name="Normal 17" xfId="2093"/>
    <cellStyle name="Normal 17 2" xfId="2094"/>
    <cellStyle name="Normal 18" xfId="2095"/>
    <cellStyle name="Normal 18 2" xfId="2096"/>
    <cellStyle name="Normal 19" xfId="2097"/>
    <cellStyle name="Normal 19 2" xfId="2098"/>
    <cellStyle name="Normal 2" xfId="51"/>
    <cellStyle name="Normal 2 10" xfId="2100"/>
    <cellStyle name="Normal 2 11" xfId="2101"/>
    <cellStyle name="Normal 2 12" xfId="2102"/>
    <cellStyle name="Normal 2 13" xfId="2103"/>
    <cellStyle name="Normal 2 14" xfId="2104"/>
    <cellStyle name="Normal 2 15" xfId="62"/>
    <cellStyle name="Normal 2 16" xfId="2105"/>
    <cellStyle name="Normal 2 17" xfId="2106"/>
    <cellStyle name="Normal 2 18" xfId="2107"/>
    <cellStyle name="Normal 2 19" xfId="2108"/>
    <cellStyle name="Normal 2 2" xfId="2109"/>
    <cellStyle name="Normal 2 2 10" xfId="2110"/>
    <cellStyle name="Normal 2 2 11" xfId="2111"/>
    <cellStyle name="Normal 2 2 12" xfId="2112"/>
    <cellStyle name="Normal 2 2 13" xfId="2113"/>
    <cellStyle name="Normal 2 2 2" xfId="2114"/>
    <cellStyle name="Normal 2 2 2 10" xfId="2115"/>
    <cellStyle name="Normal 2 2 2 11" xfId="2116"/>
    <cellStyle name="Normal 2 2 2 2" xfId="2117"/>
    <cellStyle name="Normal 2 2 2 2 10" xfId="2118"/>
    <cellStyle name="Normal 2 2 2 2 11" xfId="2119"/>
    <cellStyle name="Normal 2 2 2 2 2" xfId="2120"/>
    <cellStyle name="Normal 2 2 2 2 3" xfId="2121"/>
    <cellStyle name="Normal 2 2 2 2 4" xfId="2122"/>
    <cellStyle name="Normal 2 2 2 2 5" xfId="2123"/>
    <cellStyle name="Normal 2 2 2 2 6" xfId="2124"/>
    <cellStyle name="Normal 2 2 2 2 7" xfId="2125"/>
    <cellStyle name="Normal 2 2 2 2 8" xfId="2126"/>
    <cellStyle name="Normal 2 2 2 2 9" xfId="2127"/>
    <cellStyle name="Normal 2 2 2 3" xfId="2128"/>
    <cellStyle name="Normal 2 2 2 4" xfId="2129"/>
    <cellStyle name="Normal 2 2 2 5" xfId="2130"/>
    <cellStyle name="Normal 2 2 2 6" xfId="2131"/>
    <cellStyle name="Normal 2 2 2 7" xfId="2132"/>
    <cellStyle name="Normal 2 2 2 8" xfId="2133"/>
    <cellStyle name="Normal 2 2 2 9" xfId="2134"/>
    <cellStyle name="Normal 2 2 3" xfId="2135"/>
    <cellStyle name="Normal 2 2 4" xfId="2136"/>
    <cellStyle name="Normal 2 2 5" xfId="2137"/>
    <cellStyle name="Normal 2 2 6" xfId="2138"/>
    <cellStyle name="Normal 2 2 7" xfId="2139"/>
    <cellStyle name="Normal 2 2 8" xfId="2140"/>
    <cellStyle name="Normal 2 2 9" xfId="2141"/>
    <cellStyle name="Normal 2 20" xfId="2142"/>
    <cellStyle name="Normal 2 21" xfId="2143"/>
    <cellStyle name="Normal 2 22" xfId="2144"/>
    <cellStyle name="Normal 2 23" xfId="2145"/>
    <cellStyle name="Normal 2 24" xfId="2146"/>
    <cellStyle name="Normal 2 25" xfId="2147"/>
    <cellStyle name="Normal 2 26" xfId="2148"/>
    <cellStyle name="Normal 2 27" xfId="2149"/>
    <cellStyle name="Normal 2 28" xfId="2150"/>
    <cellStyle name="Normal 2 29" xfId="2151"/>
    <cellStyle name="Normal 2 3" xfId="2152"/>
    <cellStyle name="Normal 2 30" xfId="2153"/>
    <cellStyle name="Normal 2 31" xfId="2154"/>
    <cellStyle name="Normal 2 32" xfId="2155"/>
    <cellStyle name="Normal 2 33" xfId="2156"/>
    <cellStyle name="Normal 2 34" xfId="2157"/>
    <cellStyle name="Normal 2 35" xfId="2158"/>
    <cellStyle name="Normal 2 36" xfId="2159"/>
    <cellStyle name="Normal 2 37" xfId="2099"/>
    <cellStyle name="Normal 2 4" xfId="2160"/>
    <cellStyle name="Normal 2 5" xfId="2161"/>
    <cellStyle name="Normal 2 5 10" xfId="2162"/>
    <cellStyle name="Normal 2 5 11" xfId="2163"/>
    <cellStyle name="Normal 2 5 12" xfId="2164"/>
    <cellStyle name="Normal 2 5 13" xfId="2165"/>
    <cellStyle name="Normal 2 5 14" xfId="2166"/>
    <cellStyle name="Normal 2 5 15" xfId="2167"/>
    <cellStyle name="Normal 2 5 2" xfId="2168"/>
    <cellStyle name="Normal 2 5 3" xfId="2169"/>
    <cellStyle name="Normal 2 5 4" xfId="2170"/>
    <cellStyle name="Normal 2 5 5" xfId="2171"/>
    <cellStyle name="Normal 2 5 6" xfId="2172"/>
    <cellStyle name="Normal 2 5 7" xfId="2173"/>
    <cellStyle name="Normal 2 5 8" xfId="2174"/>
    <cellStyle name="Normal 2 5 9" xfId="2175"/>
    <cellStyle name="Normal 2 6" xfId="2176"/>
    <cellStyle name="Normal 2 7" xfId="2177"/>
    <cellStyle name="Normal 2 8" xfId="2178"/>
    <cellStyle name="Normal 2 9" xfId="2179"/>
    <cellStyle name="Normal 2_Subtemplate" xfId="2180"/>
    <cellStyle name="Normal 20" xfId="2181"/>
    <cellStyle name="Normal 20 2" xfId="2182"/>
    <cellStyle name="Normal 21" xfId="2183"/>
    <cellStyle name="Normal 21 2" xfId="2184"/>
    <cellStyle name="Normal 22" xfId="2185"/>
    <cellStyle name="Normal 22 2" xfId="2186"/>
    <cellStyle name="Normal 23" xfId="2187"/>
    <cellStyle name="Normal 24" xfId="2188"/>
    <cellStyle name="Normal 25" xfId="2189"/>
    <cellStyle name="Normal 26" xfId="2190"/>
    <cellStyle name="Normal 26 2" xfId="2191"/>
    <cellStyle name="Normal 27" xfId="2192"/>
    <cellStyle name="Normal 27 2" xfId="2193"/>
    <cellStyle name="Normal 28" xfId="2194"/>
    <cellStyle name="Normal 29" xfId="2195"/>
    <cellStyle name="Normal 29 2" xfId="2196"/>
    <cellStyle name="Normal 3" xfId="52"/>
    <cellStyle name="Normal 3 10" xfId="2198"/>
    <cellStyle name="Normal 3 10 10" xfId="2199"/>
    <cellStyle name="Normal 3 10 11" xfId="2200"/>
    <cellStyle name="Normal 3 10 2" xfId="2201"/>
    <cellStyle name="Normal 3 10 2 10" xfId="2202"/>
    <cellStyle name="Normal 3 10 2 2" xfId="2203"/>
    <cellStyle name="Normal 3 10 2 3" xfId="2204"/>
    <cellStyle name="Normal 3 10 2 4" xfId="2205"/>
    <cellStyle name="Normal 3 10 2 5" xfId="2206"/>
    <cellStyle name="Normal 3 10 2 6" xfId="2207"/>
    <cellStyle name="Normal 3 10 2 7" xfId="2208"/>
    <cellStyle name="Normal 3 10 2 8" xfId="2209"/>
    <cellStyle name="Normal 3 10 2 9" xfId="2210"/>
    <cellStyle name="Normal 3 10 3" xfId="2211"/>
    <cellStyle name="Normal 3 10 4" xfId="2212"/>
    <cellStyle name="Normal 3 10 5" xfId="2213"/>
    <cellStyle name="Normal 3 10 6" xfId="2214"/>
    <cellStyle name="Normal 3 10 7" xfId="2215"/>
    <cellStyle name="Normal 3 10 8" xfId="2216"/>
    <cellStyle name="Normal 3 10 9" xfId="2217"/>
    <cellStyle name="Normal 3 11" xfId="2218"/>
    <cellStyle name="Normal 3 11 10" xfId="2219"/>
    <cellStyle name="Normal 3 11 11" xfId="2220"/>
    <cellStyle name="Normal 3 11 2" xfId="2221"/>
    <cellStyle name="Normal 3 11 2 10" xfId="2222"/>
    <cellStyle name="Normal 3 11 2 2" xfId="2223"/>
    <cellStyle name="Normal 3 11 2 3" xfId="2224"/>
    <cellStyle name="Normal 3 11 2 4" xfId="2225"/>
    <cellStyle name="Normal 3 11 2 5" xfId="2226"/>
    <cellStyle name="Normal 3 11 2 6" xfId="2227"/>
    <cellStyle name="Normal 3 11 2 7" xfId="2228"/>
    <cellStyle name="Normal 3 11 2 8" xfId="2229"/>
    <cellStyle name="Normal 3 11 2 9" xfId="2230"/>
    <cellStyle name="Normal 3 11 3" xfId="2231"/>
    <cellStyle name="Normal 3 11 4" xfId="2232"/>
    <cellStyle name="Normal 3 11 5" xfId="2233"/>
    <cellStyle name="Normal 3 11 6" xfId="2234"/>
    <cellStyle name="Normal 3 11 7" xfId="2235"/>
    <cellStyle name="Normal 3 11 8" xfId="2236"/>
    <cellStyle name="Normal 3 11 9" xfId="2237"/>
    <cellStyle name="Normal 3 12" xfId="2238"/>
    <cellStyle name="Normal 3 12 10" xfId="2239"/>
    <cellStyle name="Normal 3 12 11" xfId="2240"/>
    <cellStyle name="Normal 3 12 2" xfId="2241"/>
    <cellStyle name="Normal 3 12 2 10" xfId="2242"/>
    <cellStyle name="Normal 3 12 2 2" xfId="2243"/>
    <cellStyle name="Normal 3 12 2 3" xfId="2244"/>
    <cellStyle name="Normal 3 12 2 4" xfId="2245"/>
    <cellStyle name="Normal 3 12 2 5" xfId="2246"/>
    <cellStyle name="Normal 3 12 2 6" xfId="2247"/>
    <cellStyle name="Normal 3 12 2 7" xfId="2248"/>
    <cellStyle name="Normal 3 12 2 8" xfId="2249"/>
    <cellStyle name="Normal 3 12 2 9" xfId="2250"/>
    <cellStyle name="Normal 3 12 3" xfId="2251"/>
    <cellStyle name="Normal 3 12 4" xfId="2252"/>
    <cellStyle name="Normal 3 12 5" xfId="2253"/>
    <cellStyle name="Normal 3 12 6" xfId="2254"/>
    <cellStyle name="Normal 3 12 7" xfId="2255"/>
    <cellStyle name="Normal 3 12 8" xfId="2256"/>
    <cellStyle name="Normal 3 12 9" xfId="2257"/>
    <cellStyle name="Normal 3 13" xfId="2258"/>
    <cellStyle name="Normal 3 13 10" xfId="2259"/>
    <cellStyle name="Normal 3 13 11" xfId="2260"/>
    <cellStyle name="Normal 3 13 2" xfId="2261"/>
    <cellStyle name="Normal 3 13 2 10" xfId="2262"/>
    <cellStyle name="Normal 3 13 2 2" xfId="2263"/>
    <cellStyle name="Normal 3 13 2 3" xfId="2264"/>
    <cellStyle name="Normal 3 13 2 4" xfId="2265"/>
    <cellStyle name="Normal 3 13 2 5" xfId="2266"/>
    <cellStyle name="Normal 3 13 2 6" xfId="2267"/>
    <cellStyle name="Normal 3 13 2 7" xfId="2268"/>
    <cellStyle name="Normal 3 13 2 8" xfId="2269"/>
    <cellStyle name="Normal 3 13 2 9" xfId="2270"/>
    <cellStyle name="Normal 3 13 3" xfId="2271"/>
    <cellStyle name="Normal 3 13 4" xfId="2272"/>
    <cellStyle name="Normal 3 13 5" xfId="2273"/>
    <cellStyle name="Normal 3 13 6" xfId="2274"/>
    <cellStyle name="Normal 3 13 7" xfId="2275"/>
    <cellStyle name="Normal 3 13 8" xfId="2276"/>
    <cellStyle name="Normal 3 13 9" xfId="2277"/>
    <cellStyle name="Normal 3 14" xfId="2278"/>
    <cellStyle name="Normal 3 14 10" xfId="2279"/>
    <cellStyle name="Normal 3 14 11" xfId="2280"/>
    <cellStyle name="Normal 3 14 2" xfId="2281"/>
    <cellStyle name="Normal 3 14 2 10" xfId="2282"/>
    <cellStyle name="Normal 3 14 2 2" xfId="2283"/>
    <cellStyle name="Normal 3 14 2 3" xfId="2284"/>
    <cellStyle name="Normal 3 14 2 4" xfId="2285"/>
    <cellStyle name="Normal 3 14 2 5" xfId="2286"/>
    <cellStyle name="Normal 3 14 2 6" xfId="2287"/>
    <cellStyle name="Normal 3 14 2 7" xfId="2288"/>
    <cellStyle name="Normal 3 14 2 8" xfId="2289"/>
    <cellStyle name="Normal 3 14 2 9" xfId="2290"/>
    <cellStyle name="Normal 3 14 3" xfId="2291"/>
    <cellStyle name="Normal 3 14 4" xfId="2292"/>
    <cellStyle name="Normal 3 14 5" xfId="2293"/>
    <cellStyle name="Normal 3 14 6" xfId="2294"/>
    <cellStyle name="Normal 3 14 7" xfId="2295"/>
    <cellStyle name="Normal 3 14 8" xfId="2296"/>
    <cellStyle name="Normal 3 14 9" xfId="2297"/>
    <cellStyle name="Normal 3 15" xfId="2298"/>
    <cellStyle name="Normal 3 15 10" xfId="2299"/>
    <cellStyle name="Normal 3 15 11" xfId="2300"/>
    <cellStyle name="Normal 3 15 2" xfId="2301"/>
    <cellStyle name="Normal 3 15 2 10" xfId="2302"/>
    <cellStyle name="Normal 3 15 2 2" xfId="2303"/>
    <cellStyle name="Normal 3 15 2 3" xfId="2304"/>
    <cellStyle name="Normal 3 15 2 4" xfId="2305"/>
    <cellStyle name="Normal 3 15 2 5" xfId="2306"/>
    <cellStyle name="Normal 3 15 2 6" xfId="2307"/>
    <cellStyle name="Normal 3 15 2 7" xfId="2308"/>
    <cellStyle name="Normal 3 15 2 8" xfId="2309"/>
    <cellStyle name="Normal 3 15 2 9" xfId="2310"/>
    <cellStyle name="Normal 3 15 3" xfId="2311"/>
    <cellStyle name="Normal 3 15 4" xfId="2312"/>
    <cellStyle name="Normal 3 15 5" xfId="2313"/>
    <cellStyle name="Normal 3 15 6" xfId="2314"/>
    <cellStyle name="Normal 3 15 7" xfId="2315"/>
    <cellStyle name="Normal 3 15 8" xfId="2316"/>
    <cellStyle name="Normal 3 15 9" xfId="2317"/>
    <cellStyle name="Normal 3 16" xfId="2318"/>
    <cellStyle name="Normal 3 16 10" xfId="2319"/>
    <cellStyle name="Normal 3 16 11" xfId="2320"/>
    <cellStyle name="Normal 3 16 2" xfId="2321"/>
    <cellStyle name="Normal 3 16 2 10" xfId="2322"/>
    <cellStyle name="Normal 3 16 2 2" xfId="2323"/>
    <cellStyle name="Normal 3 16 2 3" xfId="2324"/>
    <cellStyle name="Normal 3 16 2 4" xfId="2325"/>
    <cellStyle name="Normal 3 16 2 5" xfId="2326"/>
    <cellStyle name="Normal 3 16 2 6" xfId="2327"/>
    <cellStyle name="Normal 3 16 2 7" xfId="2328"/>
    <cellStyle name="Normal 3 16 2 8" xfId="2329"/>
    <cellStyle name="Normal 3 16 2 9" xfId="2330"/>
    <cellStyle name="Normal 3 16 3" xfId="2331"/>
    <cellStyle name="Normal 3 16 4" xfId="2332"/>
    <cellStyle name="Normal 3 16 5" xfId="2333"/>
    <cellStyle name="Normal 3 16 6" xfId="2334"/>
    <cellStyle name="Normal 3 16 7" xfId="2335"/>
    <cellStyle name="Normal 3 16 8" xfId="2336"/>
    <cellStyle name="Normal 3 16 9" xfId="2337"/>
    <cellStyle name="Normal 3 17" xfId="2338"/>
    <cellStyle name="Normal 3 17 10" xfId="2339"/>
    <cellStyle name="Normal 3 17 11" xfId="2340"/>
    <cellStyle name="Normal 3 17 2" xfId="2341"/>
    <cellStyle name="Normal 3 17 2 10" xfId="2342"/>
    <cellStyle name="Normal 3 17 2 2" xfId="2343"/>
    <cellStyle name="Normal 3 17 2 3" xfId="2344"/>
    <cellStyle name="Normal 3 17 2 4" xfId="2345"/>
    <cellStyle name="Normal 3 17 2 5" xfId="2346"/>
    <cellStyle name="Normal 3 17 2 6" xfId="2347"/>
    <cellStyle name="Normal 3 17 2 7" xfId="2348"/>
    <cellStyle name="Normal 3 17 2 8" xfId="2349"/>
    <cellStyle name="Normal 3 17 2 9" xfId="2350"/>
    <cellStyle name="Normal 3 17 3" xfId="2351"/>
    <cellStyle name="Normal 3 17 4" xfId="2352"/>
    <cellStyle name="Normal 3 17 5" xfId="2353"/>
    <cellStyle name="Normal 3 17 6" xfId="2354"/>
    <cellStyle name="Normal 3 17 7" xfId="2355"/>
    <cellStyle name="Normal 3 17 8" xfId="2356"/>
    <cellStyle name="Normal 3 17 9" xfId="2357"/>
    <cellStyle name="Normal 3 18" xfId="2358"/>
    <cellStyle name="Normal 3 18 10" xfId="2359"/>
    <cellStyle name="Normal 3 18 2" xfId="2360"/>
    <cellStyle name="Normal 3 18 3" xfId="2361"/>
    <cellStyle name="Normal 3 18 4" xfId="2362"/>
    <cellStyle name="Normal 3 18 5" xfId="2363"/>
    <cellStyle name="Normal 3 18 6" xfId="2364"/>
    <cellStyle name="Normal 3 18 7" xfId="2365"/>
    <cellStyle name="Normal 3 18 8" xfId="2366"/>
    <cellStyle name="Normal 3 18 9" xfId="2367"/>
    <cellStyle name="Normal 3 19" xfId="2368"/>
    <cellStyle name="Normal 3 19 2" xfId="2369"/>
    <cellStyle name="Normal 3 2" xfId="2370"/>
    <cellStyle name="Normal 3 20" xfId="2371"/>
    <cellStyle name="Normal 3 21" xfId="2372"/>
    <cellStyle name="Normal 3 22" xfId="2373"/>
    <cellStyle name="Normal 3 23" xfId="2374"/>
    <cellStyle name="Normal 3 24" xfId="2375"/>
    <cellStyle name="Normal 3 25" xfId="2376"/>
    <cellStyle name="Normal 3 26" xfId="2377"/>
    <cellStyle name="Normal 3 27" xfId="2378"/>
    <cellStyle name="Normal 3 28" xfId="2197"/>
    <cellStyle name="Normal 3 3" xfId="2379"/>
    <cellStyle name="Normal 3 4" xfId="2380"/>
    <cellStyle name="Normal 3 5" xfId="2381"/>
    <cellStyle name="Normal 3 6" xfId="2382"/>
    <cellStyle name="Normal 3 7" xfId="2383"/>
    <cellStyle name="Normal 3 8" xfId="2384"/>
    <cellStyle name="Normal 3 8 10" xfId="2385"/>
    <cellStyle name="Normal 3 8 11" xfId="2386"/>
    <cellStyle name="Normal 3 8 2" xfId="2387"/>
    <cellStyle name="Normal 3 8 2 10" xfId="2388"/>
    <cellStyle name="Normal 3 8 2 2" xfId="2389"/>
    <cellStyle name="Normal 3 8 2 3" xfId="2390"/>
    <cellStyle name="Normal 3 8 2 4" xfId="2391"/>
    <cellStyle name="Normal 3 8 2 5" xfId="2392"/>
    <cellStyle name="Normal 3 8 2 6" xfId="2393"/>
    <cellStyle name="Normal 3 8 2 7" xfId="2394"/>
    <cellStyle name="Normal 3 8 2 8" xfId="2395"/>
    <cellStyle name="Normal 3 8 2 9" xfId="2396"/>
    <cellStyle name="Normal 3 8 3" xfId="2397"/>
    <cellStyle name="Normal 3 8 4" xfId="2398"/>
    <cellStyle name="Normal 3 8 5" xfId="2399"/>
    <cellStyle name="Normal 3 8 6" xfId="2400"/>
    <cellStyle name="Normal 3 8 7" xfId="2401"/>
    <cellStyle name="Normal 3 8 8" xfId="2402"/>
    <cellStyle name="Normal 3 8 9" xfId="2403"/>
    <cellStyle name="Normal 3 9" xfId="2404"/>
    <cellStyle name="Normal 3 9 10" xfId="2405"/>
    <cellStyle name="Normal 3 9 11" xfId="2406"/>
    <cellStyle name="Normal 3 9 2" xfId="2407"/>
    <cellStyle name="Normal 3 9 2 10" xfId="2408"/>
    <cellStyle name="Normal 3 9 2 2" xfId="2409"/>
    <cellStyle name="Normal 3 9 2 3" xfId="2410"/>
    <cellStyle name="Normal 3 9 2 4" xfId="2411"/>
    <cellStyle name="Normal 3 9 2 5" xfId="2412"/>
    <cellStyle name="Normal 3 9 2 6" xfId="2413"/>
    <cellStyle name="Normal 3 9 2 7" xfId="2414"/>
    <cellStyle name="Normal 3 9 2 8" xfId="2415"/>
    <cellStyle name="Normal 3 9 2 9" xfId="2416"/>
    <cellStyle name="Normal 3 9 3" xfId="2417"/>
    <cellStyle name="Normal 3 9 4" xfId="2418"/>
    <cellStyle name="Normal 3 9 5" xfId="2419"/>
    <cellStyle name="Normal 3 9 6" xfId="2420"/>
    <cellStyle name="Normal 3 9 7" xfId="2421"/>
    <cellStyle name="Normal 3 9 8" xfId="2422"/>
    <cellStyle name="Normal 3 9 9" xfId="2423"/>
    <cellStyle name="Normal 30" xfId="2424"/>
    <cellStyle name="Normal 30 2" xfId="2425"/>
    <cellStyle name="Normal 31" xfId="2426"/>
    <cellStyle name="Normal 32" xfId="2427"/>
    <cellStyle name="Normal 33" xfId="2428"/>
    <cellStyle name="Normal 34" xfId="2429"/>
    <cellStyle name="Normal 35" xfId="2430"/>
    <cellStyle name="Normal 36" xfId="2431"/>
    <cellStyle name="Normal 37" xfId="2432"/>
    <cellStyle name="Normal 38" xfId="2433"/>
    <cellStyle name="Normal 39" xfId="2434"/>
    <cellStyle name="Normal 4" xfId="2435"/>
    <cellStyle name="Normal 4 2" xfId="2436"/>
    <cellStyle name="Normal 4 2 2" xfId="2437"/>
    <cellStyle name="Normal 4 3" xfId="2438"/>
    <cellStyle name="Normal 40" xfId="2439"/>
    <cellStyle name="Normal 41" xfId="2440"/>
    <cellStyle name="Normal 42" xfId="2441"/>
    <cellStyle name="Normal 43" xfId="2442"/>
    <cellStyle name="Normal 44" xfId="2443"/>
    <cellStyle name="Normal 45" xfId="2444"/>
    <cellStyle name="Normal 46" xfId="2445"/>
    <cellStyle name="Normal 47" xfId="2446"/>
    <cellStyle name="Normal 48" xfId="2447"/>
    <cellStyle name="Normal 49" xfId="2448"/>
    <cellStyle name="Normal 5" xfId="2449"/>
    <cellStyle name="Normal 5 10" xfId="2450"/>
    <cellStyle name="Normal 5 11" xfId="2451"/>
    <cellStyle name="Normal 5 12" xfId="2452"/>
    <cellStyle name="Normal 5 13" xfId="2453"/>
    <cellStyle name="Normal 5 14" xfId="2454"/>
    <cellStyle name="Normal 5 15" xfId="2455"/>
    <cellStyle name="Normal 5 16" xfId="2456"/>
    <cellStyle name="Normal 5 17" xfId="2457"/>
    <cellStyle name="Normal 5 18" xfId="2458"/>
    <cellStyle name="Normal 5 19" xfId="2459"/>
    <cellStyle name="Normal 5 2" xfId="2460"/>
    <cellStyle name="Normal 5 20" xfId="2461"/>
    <cellStyle name="Normal 5 21" xfId="2462"/>
    <cellStyle name="Normal 5 22" xfId="2463"/>
    <cellStyle name="Normal 5 23" xfId="2464"/>
    <cellStyle name="Normal 5 24" xfId="2465"/>
    <cellStyle name="Normal 5 3" xfId="2466"/>
    <cellStyle name="Normal 5 4" xfId="2467"/>
    <cellStyle name="Normal 5 5" xfId="2468"/>
    <cellStyle name="Normal 5 6" xfId="2469"/>
    <cellStyle name="Normal 5 7" xfId="2470"/>
    <cellStyle name="Normal 5 8" xfId="2471"/>
    <cellStyle name="Normal 5 9" xfId="2472"/>
    <cellStyle name="Normal 50" xfId="2473"/>
    <cellStyle name="Normal 51" xfId="2474"/>
    <cellStyle name="Normal 52" xfId="2475"/>
    <cellStyle name="Normal 53" xfId="2476"/>
    <cellStyle name="Normal 54" xfId="2477"/>
    <cellStyle name="Normal 55" xfId="2478"/>
    <cellStyle name="Normal 56" xfId="2479"/>
    <cellStyle name="Normal 57" xfId="2480"/>
    <cellStyle name="Normal 58" xfId="2481"/>
    <cellStyle name="Normal 59" xfId="2482"/>
    <cellStyle name="Normal 6" xfId="2483"/>
    <cellStyle name="Normal 6 10" xfId="2484"/>
    <cellStyle name="Normal 6 11" xfId="2485"/>
    <cellStyle name="Normal 6 2" xfId="2486"/>
    <cellStyle name="Normal 6 3" xfId="2487"/>
    <cellStyle name="Normal 6 4" xfId="2488"/>
    <cellStyle name="Normal 6 5" xfId="2489"/>
    <cellStyle name="Normal 6 6" xfId="2490"/>
    <cellStyle name="Normal 6 7" xfId="2491"/>
    <cellStyle name="Normal 6 8" xfId="2492"/>
    <cellStyle name="Normal 6 9" xfId="2493"/>
    <cellStyle name="Normal 60" xfId="2494"/>
    <cellStyle name="Normal 61" xfId="2495"/>
    <cellStyle name="Normal 62" xfId="2496"/>
    <cellStyle name="Normal 63" xfId="2497"/>
    <cellStyle name="Normal 64" xfId="2498"/>
    <cellStyle name="Normal 65" xfId="2499"/>
    <cellStyle name="Normal 66" xfId="2500"/>
    <cellStyle name="Normal 67" xfId="2501"/>
    <cellStyle name="Normal 68" xfId="2502"/>
    <cellStyle name="Normal 69" xfId="2503"/>
    <cellStyle name="Normal 7" xfId="2504"/>
    <cellStyle name="Normal 7 2" xfId="2505"/>
    <cellStyle name="Normal 70" xfId="2506"/>
    <cellStyle name="Normal 71" xfId="2507"/>
    <cellStyle name="Normal 72" xfId="2508"/>
    <cellStyle name="Normal 73" xfId="60"/>
    <cellStyle name="Normal 74" xfId="2509"/>
    <cellStyle name="Normal 75" xfId="2510"/>
    <cellStyle name="Normal 76" xfId="1910"/>
    <cellStyle name="Normal 77" xfId="2733"/>
    <cellStyle name="Normal 78" xfId="2511"/>
    <cellStyle name="Normal 79" xfId="2512"/>
    <cellStyle name="Normal 8" xfId="2513"/>
    <cellStyle name="Normal 8 2" xfId="2514"/>
    <cellStyle name="Normal 80" xfId="2515"/>
    <cellStyle name="Normal 81" xfId="2516"/>
    <cellStyle name="Normal 82" xfId="2517"/>
    <cellStyle name="Normal 83" xfId="2731"/>
    <cellStyle name="Normal 84" xfId="2734"/>
    <cellStyle name="Normal 85" xfId="2518"/>
    <cellStyle name="Normal 86" xfId="2732"/>
    <cellStyle name="Normal 87" xfId="2519"/>
    <cellStyle name="Normal 88" xfId="2520"/>
    <cellStyle name="Normal 89" xfId="2521"/>
    <cellStyle name="Normal 9" xfId="2522"/>
    <cellStyle name="Normal 9 2" xfId="2523"/>
    <cellStyle name="Normal 90" xfId="2524"/>
    <cellStyle name="Normal 91" xfId="2525"/>
    <cellStyle name="Normal 92" xfId="2526"/>
    <cellStyle name="Normal 93" xfId="2527"/>
    <cellStyle name="Normal 94" xfId="2736"/>
    <cellStyle name="Normal 95" xfId="2738"/>
    <cellStyle name="Normal 96" xfId="2528"/>
    <cellStyle name="Normal 97" xfId="2529"/>
    <cellStyle name="Note 10" xfId="2530"/>
    <cellStyle name="Note 11" xfId="2531"/>
    <cellStyle name="Note 12" xfId="2532"/>
    <cellStyle name="Note 13" xfId="2533"/>
    <cellStyle name="Note 14" xfId="2534"/>
    <cellStyle name="Note 15" xfId="2535"/>
    <cellStyle name="Note 16" xfId="2536"/>
    <cellStyle name="Note 2" xfId="53"/>
    <cellStyle name="Note 2 10" xfId="2538"/>
    <cellStyle name="Note 2 11" xfId="2539"/>
    <cellStyle name="Note 2 12" xfId="2540"/>
    <cellStyle name="Note 2 13" xfId="2541"/>
    <cellStyle name="Note 2 14" xfId="2542"/>
    <cellStyle name="Note 2 15" xfId="2543"/>
    <cellStyle name="Note 2 16" xfId="2544"/>
    <cellStyle name="Note 2 17" xfId="2537"/>
    <cellStyle name="Note 2 2" xfId="2545"/>
    <cellStyle name="Note 2 2 10" xfId="2546"/>
    <cellStyle name="Note 2 2 11" xfId="2547"/>
    <cellStyle name="Note 2 2 12" xfId="2548"/>
    <cellStyle name="Note 2 2 13" xfId="2549"/>
    <cellStyle name="Note 2 2 14" xfId="2550"/>
    <cellStyle name="Note 2 2 15" xfId="2551"/>
    <cellStyle name="Note 2 2 16" xfId="2552"/>
    <cellStyle name="Note 2 2 17" xfId="2553"/>
    <cellStyle name="Note 2 2 18" xfId="2554"/>
    <cellStyle name="Note 2 2 19" xfId="2555"/>
    <cellStyle name="Note 2 2 2" xfId="2556"/>
    <cellStyle name="Note 2 2 20" xfId="2557"/>
    <cellStyle name="Note 2 2 21" xfId="2558"/>
    <cellStyle name="Note 2 2 22" xfId="2559"/>
    <cellStyle name="Note 2 2 23" xfId="2560"/>
    <cellStyle name="Note 2 2 24" xfId="2561"/>
    <cellStyle name="Note 2 2 3" xfId="2562"/>
    <cellStyle name="Note 2 2 4" xfId="2563"/>
    <cellStyle name="Note 2 2 5" xfId="2564"/>
    <cellStyle name="Note 2 2 6" xfId="2565"/>
    <cellStyle name="Note 2 2 7" xfId="2566"/>
    <cellStyle name="Note 2 2 8" xfId="2567"/>
    <cellStyle name="Note 2 2 9" xfId="2568"/>
    <cellStyle name="Note 2 3" xfId="2569"/>
    <cellStyle name="Note 2 4" xfId="2570"/>
    <cellStyle name="Note 2 5" xfId="2571"/>
    <cellStyle name="Note 2 6" xfId="2572"/>
    <cellStyle name="Note 2 7" xfId="2573"/>
    <cellStyle name="Note 2 8" xfId="2574"/>
    <cellStyle name="Note 2 9" xfId="2575"/>
    <cellStyle name="Note 3" xfId="2576"/>
    <cellStyle name="Note 3 10" xfId="2577"/>
    <cellStyle name="Note 3 11" xfId="2578"/>
    <cellStyle name="Note 3 12" xfId="2579"/>
    <cellStyle name="Note 3 13" xfId="2580"/>
    <cellStyle name="Note 3 14" xfId="2581"/>
    <cellStyle name="Note 3 15" xfId="2582"/>
    <cellStyle name="Note 3 16" xfId="2583"/>
    <cellStyle name="Note 3 17" xfId="2584"/>
    <cellStyle name="Note 3 18" xfId="2585"/>
    <cellStyle name="Note 3 19" xfId="2586"/>
    <cellStyle name="Note 3 2" xfId="2587"/>
    <cellStyle name="Note 3 20" xfId="2588"/>
    <cellStyle name="Note 3 21" xfId="2589"/>
    <cellStyle name="Note 3 22" xfId="2590"/>
    <cellStyle name="Note 3 23" xfId="2591"/>
    <cellStyle name="Note 3 24" xfId="2592"/>
    <cellStyle name="Note 3 3" xfId="2593"/>
    <cellStyle name="Note 3 4" xfId="2594"/>
    <cellStyle name="Note 3 5" xfId="2595"/>
    <cellStyle name="Note 3 6" xfId="2596"/>
    <cellStyle name="Note 3 7" xfId="2597"/>
    <cellStyle name="Note 3 8" xfId="2598"/>
    <cellStyle name="Note 3 9" xfId="2599"/>
    <cellStyle name="Note 4" xfId="2600"/>
    <cellStyle name="Note 5" xfId="2601"/>
    <cellStyle name="Note 6" xfId="2602"/>
    <cellStyle name="Note 7" xfId="2603"/>
    <cellStyle name="Note 8" xfId="2604"/>
    <cellStyle name="Note 9" xfId="2605"/>
    <cellStyle name="Output 10" xfId="2606"/>
    <cellStyle name="Output 11" xfId="2607"/>
    <cellStyle name="Output 12" xfId="2608"/>
    <cellStyle name="Output 13" xfId="2609"/>
    <cellStyle name="Output 14" xfId="2610"/>
    <cellStyle name="Output 15" xfId="2611"/>
    <cellStyle name="Output 16" xfId="2612"/>
    <cellStyle name="Output 2" xfId="54"/>
    <cellStyle name="Output 2 10" xfId="2614"/>
    <cellStyle name="Output 2 11" xfId="2615"/>
    <cellStyle name="Output 2 12" xfId="2616"/>
    <cellStyle name="Output 2 13" xfId="2617"/>
    <cellStyle name="Output 2 14" xfId="2618"/>
    <cellStyle name="Output 2 15" xfId="2619"/>
    <cellStyle name="Output 2 16" xfId="2620"/>
    <cellStyle name="Output 2 17" xfId="2613"/>
    <cellStyle name="Output 2 2" xfId="2621"/>
    <cellStyle name="Output 2 3" xfId="2622"/>
    <cellStyle name="Output 2 4" xfId="2623"/>
    <cellStyle name="Output 2 5" xfId="2624"/>
    <cellStyle name="Output 2 6" xfId="2625"/>
    <cellStyle name="Output 2 7" xfId="2626"/>
    <cellStyle name="Output 2 8" xfId="2627"/>
    <cellStyle name="Output 2 9" xfId="2628"/>
    <cellStyle name="Output 3" xfId="2629"/>
    <cellStyle name="Output 4" xfId="2630"/>
    <cellStyle name="Output 5" xfId="2631"/>
    <cellStyle name="Output 6" xfId="2632"/>
    <cellStyle name="Output 7" xfId="2633"/>
    <cellStyle name="Output 8" xfId="2634"/>
    <cellStyle name="Output 9" xfId="2635"/>
    <cellStyle name="Percent" xfId="2735" builtinId="5"/>
    <cellStyle name="Percent 2" xfId="56"/>
    <cellStyle name="Percent 2 2" xfId="2637"/>
    <cellStyle name="Percent 2 3" xfId="2636"/>
    <cellStyle name="Percent 3" xfId="55"/>
    <cellStyle name="Percent 3 2" xfId="2638"/>
    <cellStyle name="Style 1" xfId="2639"/>
    <cellStyle name="Style 1 2" xfId="2640"/>
    <cellStyle name="Style 1 2 2" xfId="2641"/>
    <cellStyle name="Style 1 3" xfId="2642"/>
    <cellStyle name="Style 1 3 2" xfId="2643"/>
    <cellStyle name="Title 10" xfId="2644"/>
    <cellStyle name="Title 11" xfId="2645"/>
    <cellStyle name="Title 12" xfId="2646"/>
    <cellStyle name="Title 13" xfId="2647"/>
    <cellStyle name="Title 14" xfId="2648"/>
    <cellStyle name="Title 15" xfId="2649"/>
    <cellStyle name="Title 16" xfId="2650"/>
    <cellStyle name="Title 2" xfId="57"/>
    <cellStyle name="Title 2 10" xfId="2651"/>
    <cellStyle name="Title 2 11" xfId="2652"/>
    <cellStyle name="Title 2 12" xfId="2653"/>
    <cellStyle name="Title 2 13" xfId="2654"/>
    <cellStyle name="Title 2 14" xfId="2655"/>
    <cellStyle name="Title 2 15" xfId="2656"/>
    <cellStyle name="Title 2 16" xfId="2657"/>
    <cellStyle name="Title 2 2" xfId="2658"/>
    <cellStyle name="Title 2 3" xfId="2659"/>
    <cellStyle name="Title 2 4" xfId="2660"/>
    <cellStyle name="Title 2 5" xfId="2661"/>
    <cellStyle name="Title 2 6" xfId="2662"/>
    <cellStyle name="Title 2 7" xfId="2663"/>
    <cellStyle name="Title 2 8" xfId="2664"/>
    <cellStyle name="Title 2 9" xfId="2665"/>
    <cellStyle name="Title 3" xfId="2666"/>
    <cellStyle name="Title 4" xfId="2667"/>
    <cellStyle name="Title 5" xfId="2668"/>
    <cellStyle name="Title 6" xfId="2669"/>
    <cellStyle name="Title 7" xfId="2670"/>
    <cellStyle name="Title 8" xfId="2671"/>
    <cellStyle name="Title 9" xfId="2672"/>
    <cellStyle name="Total" xfId="8" builtinId="25" customBuiltin="1"/>
    <cellStyle name="Total 10" xfId="2673"/>
    <cellStyle name="Total 11" xfId="2674"/>
    <cellStyle name="Total 12" xfId="2675"/>
    <cellStyle name="Total 13" xfId="2676"/>
    <cellStyle name="Total 14" xfId="2677"/>
    <cellStyle name="Total 15" xfId="2678"/>
    <cellStyle name="Total 16" xfId="2679"/>
    <cellStyle name="Total 2" xfId="58"/>
    <cellStyle name="Total 2 10" xfId="2680"/>
    <cellStyle name="Total 2 11" xfId="2681"/>
    <cellStyle name="Total 2 12" xfId="2682"/>
    <cellStyle name="Total 2 13" xfId="2683"/>
    <cellStyle name="Total 2 14" xfId="2684"/>
    <cellStyle name="Total 2 15" xfId="2685"/>
    <cellStyle name="Total 2 16" xfId="2686"/>
    <cellStyle name="Total 2 2" xfId="2687"/>
    <cellStyle name="Total 2 3" xfId="2688"/>
    <cellStyle name="Total 2 4" xfId="2689"/>
    <cellStyle name="Total 2 5" xfId="2690"/>
    <cellStyle name="Total 2 6" xfId="2691"/>
    <cellStyle name="Total 2 7" xfId="2692"/>
    <cellStyle name="Total 2 8" xfId="2693"/>
    <cellStyle name="Total 2 9" xfId="2694"/>
    <cellStyle name="Total 3" xfId="2695"/>
    <cellStyle name="Total 4" xfId="2696"/>
    <cellStyle name="Total 5" xfId="2697"/>
    <cellStyle name="Total 6" xfId="2698"/>
    <cellStyle name="Total 7" xfId="2699"/>
    <cellStyle name="Total 8" xfId="2700"/>
    <cellStyle name="Total 9" xfId="2701"/>
    <cellStyle name="Warning Text 10" xfId="2702"/>
    <cellStyle name="Warning Text 11" xfId="2703"/>
    <cellStyle name="Warning Text 12" xfId="2704"/>
    <cellStyle name="Warning Text 13" xfId="2705"/>
    <cellStyle name="Warning Text 14" xfId="2706"/>
    <cellStyle name="Warning Text 15" xfId="2707"/>
    <cellStyle name="Warning Text 16" xfId="2708"/>
    <cellStyle name="Warning Text 2" xfId="59"/>
    <cellStyle name="Warning Text 2 10" xfId="2709"/>
    <cellStyle name="Warning Text 2 11" xfId="2710"/>
    <cellStyle name="Warning Text 2 12" xfId="2711"/>
    <cellStyle name="Warning Text 2 13" xfId="2712"/>
    <cellStyle name="Warning Text 2 14" xfId="2713"/>
    <cellStyle name="Warning Text 2 15" xfId="2714"/>
    <cellStyle name="Warning Text 2 16" xfId="2715"/>
    <cellStyle name="Warning Text 2 2" xfId="2716"/>
    <cellStyle name="Warning Text 2 3" xfId="2717"/>
    <cellStyle name="Warning Text 2 4" xfId="2718"/>
    <cellStyle name="Warning Text 2 5" xfId="2719"/>
    <cellStyle name="Warning Text 2 6" xfId="2720"/>
    <cellStyle name="Warning Text 2 7" xfId="2721"/>
    <cellStyle name="Warning Text 2 8" xfId="2722"/>
    <cellStyle name="Warning Text 2 9" xfId="2723"/>
    <cellStyle name="Warning Text 3" xfId="2724"/>
    <cellStyle name="Warning Text 4" xfId="2725"/>
    <cellStyle name="Warning Text 5" xfId="2726"/>
    <cellStyle name="Warning Text 6" xfId="2727"/>
    <cellStyle name="Warning Text 7" xfId="2728"/>
    <cellStyle name="Warning Text 8" xfId="2729"/>
    <cellStyle name="Warning Text 9" xfId="27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6</xdr:col>
      <xdr:colOff>447675</xdr:colOff>
      <xdr:row>19</xdr:row>
      <xdr:rowOff>38100</xdr:rowOff>
    </xdr:from>
    <xdr:ext cx="184731" cy="264560"/>
    <xdr:sp macro="" textlink="">
      <xdr:nvSpPr>
        <xdr:cNvPr id="3" name="TextBox 2"/>
        <xdr:cNvSpPr txBox="1"/>
      </xdr:nvSpPr>
      <xdr:spPr>
        <a:xfrm>
          <a:off x="6619875"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20-%20IGCE%20(Services)_VistA%20Adaptive%20Maintenance_4-18-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_Notes to Preparer"/>
      <sheetName val="IGCE with Optional Task"/>
      <sheetName val="Travel Worksheet"/>
      <sheetName val="HW&amp;SW Worksheet"/>
      <sheetName val="Basis of Estimate"/>
      <sheetName val="GSA Sample Labor Rates"/>
      <sheetName val="T4 NG Labor"/>
    </sheetNames>
    <sheetDataSet>
      <sheetData sheetId="0"/>
      <sheetData sheetId="1"/>
      <sheetData sheetId="2"/>
      <sheetData sheetId="3"/>
      <sheetData sheetId="4">
        <row r="25">
          <cell r="B25">
            <v>1572.5200000000002</v>
          </cell>
        </row>
      </sheetData>
      <sheetData sheetId="5">
        <row r="170">
          <cell r="A170" t="str">
            <v>Program Manager</v>
          </cell>
        </row>
        <row r="228">
          <cell r="A228" t="str">
            <v>Technical Writer</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transtats.bts.gov/AverageFare/default.aspx" TargetMode="External"/><Relationship Id="rId2" Type="http://schemas.openxmlformats.org/officeDocument/2006/relationships/hyperlink" Target="http://www.enterprise.com/car_rental/home.do" TargetMode="External"/><Relationship Id="rId1" Type="http://schemas.openxmlformats.org/officeDocument/2006/relationships/hyperlink" Target="http://www.gsa.gov/portal/category/21287"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20"/>
  <sheetViews>
    <sheetView zoomScale="80" zoomScaleNormal="80" workbookViewId="0">
      <selection activeCell="D18" sqref="D18"/>
    </sheetView>
  </sheetViews>
  <sheetFormatPr defaultRowHeight="15.75"/>
  <cols>
    <col min="2" max="2" width="18.42578125" style="71" customWidth="1"/>
    <col min="3" max="3" width="73.140625" bestFit="1" customWidth="1"/>
    <col min="4" max="4" width="18.42578125" style="71" customWidth="1"/>
  </cols>
  <sheetData>
    <row r="1" spans="2:4">
      <c r="C1" s="71" t="s">
        <v>216</v>
      </c>
    </row>
    <row r="2" spans="2:4">
      <c r="C2" s="71" t="s">
        <v>215</v>
      </c>
    </row>
    <row r="3" spans="2:4">
      <c r="C3" s="71"/>
    </row>
    <row r="4" spans="2:4">
      <c r="C4" s="71" t="s">
        <v>273</v>
      </c>
    </row>
    <row r="5" spans="2:4">
      <c r="C5" s="71"/>
    </row>
    <row r="6" spans="2:4">
      <c r="C6" s="71" t="s">
        <v>193</v>
      </c>
    </row>
    <row r="7" spans="2:4">
      <c r="C7" s="71"/>
    </row>
    <row r="8" spans="2:4">
      <c r="C8" s="71" t="s">
        <v>194</v>
      </c>
    </row>
    <row r="9" spans="2:4">
      <c r="C9" s="72" t="s">
        <v>701</v>
      </c>
    </row>
    <row r="10" spans="2:4">
      <c r="B10" s="125"/>
      <c r="C10" s="72"/>
      <c r="D10" s="134"/>
    </row>
    <row r="11" spans="2:4">
      <c r="B11" s="125"/>
      <c r="C11" s="125"/>
    </row>
    <row r="12" spans="2:4">
      <c r="C12" s="124"/>
    </row>
    <row r="13" spans="2:4">
      <c r="C13" s="126"/>
    </row>
    <row r="14" spans="2:4">
      <c r="C14" s="71" t="s">
        <v>700</v>
      </c>
    </row>
    <row r="16" spans="2:4">
      <c r="C16" s="71" t="s">
        <v>216</v>
      </c>
    </row>
    <row r="17" spans="2:4">
      <c r="C17" s="71" t="s">
        <v>215</v>
      </c>
    </row>
    <row r="19" spans="2:4">
      <c r="B19" s="73"/>
    </row>
    <row r="20" spans="2:4" ht="15">
      <c r="B20" s="243"/>
      <c r="C20" s="243"/>
      <c r="D20" s="243"/>
    </row>
  </sheetData>
  <mergeCells count="1">
    <mergeCell ref="B20:D20"/>
  </mergeCells>
  <pageMargins left="0.7" right="0.7" top="0.75" bottom="0.75" header="0.3" footer="0.3"/>
  <pageSetup scale="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
  <sheetViews>
    <sheetView tabSelected="1" topLeftCell="E58" workbookViewId="0">
      <selection activeCell="O84" sqref="O84"/>
    </sheetView>
  </sheetViews>
  <sheetFormatPr defaultRowHeight="12.75"/>
  <cols>
    <col min="1" max="1" width="4.42578125" style="1" customWidth="1"/>
    <col min="2" max="2" width="27.28515625" style="1" customWidth="1"/>
    <col min="3" max="3" width="31" style="1" customWidth="1"/>
    <col min="4" max="4" width="8.85546875" style="1" customWidth="1"/>
    <col min="5" max="5" width="8" style="1" customWidth="1"/>
    <col min="6" max="6" width="13" style="1" customWidth="1"/>
    <col min="7" max="7" width="14.28515625" style="1" customWidth="1"/>
    <col min="8" max="8" width="1.85546875" style="1" customWidth="1"/>
    <col min="9" max="9" width="8.7109375" style="1" customWidth="1"/>
    <col min="10" max="10" width="8.7109375" style="1" bestFit="1" customWidth="1"/>
    <col min="11" max="11" width="14.28515625" style="1" customWidth="1"/>
    <col min="12" max="13" width="1.85546875" style="1" customWidth="1"/>
    <col min="14" max="14" width="17" style="1" customWidth="1"/>
    <col min="15" max="16384" width="9.140625" style="1"/>
  </cols>
  <sheetData>
    <row r="1" spans="2:14" ht="15.75" customHeight="1">
      <c r="B1" s="249" t="s">
        <v>216</v>
      </c>
      <c r="C1" s="249"/>
      <c r="D1" s="249"/>
      <c r="E1" s="249"/>
      <c r="F1" s="249"/>
      <c r="G1" s="249"/>
      <c r="H1" s="249"/>
      <c r="I1" s="249"/>
      <c r="J1" s="249"/>
      <c r="K1" s="249"/>
      <c r="L1" s="249"/>
      <c r="M1" s="249"/>
      <c r="N1" s="249"/>
    </row>
    <row r="2" spans="2:14" ht="15.75" customHeight="1">
      <c r="B2" s="249" t="s">
        <v>215</v>
      </c>
      <c r="C2" s="249"/>
      <c r="D2" s="249"/>
      <c r="E2" s="249"/>
      <c r="F2" s="249"/>
      <c r="G2" s="249"/>
      <c r="H2" s="249"/>
      <c r="I2" s="249"/>
      <c r="J2" s="249"/>
      <c r="K2" s="249"/>
      <c r="L2" s="249"/>
      <c r="M2" s="249"/>
      <c r="N2" s="249"/>
    </row>
    <row r="3" spans="2:14" ht="15">
      <c r="B3" s="250" t="s">
        <v>13</v>
      </c>
      <c r="C3" s="250"/>
      <c r="D3" s="250"/>
      <c r="E3" s="250"/>
      <c r="F3" s="250"/>
      <c r="G3" s="250"/>
      <c r="H3" s="250"/>
      <c r="I3" s="250"/>
      <c r="J3" s="250"/>
      <c r="K3" s="250"/>
      <c r="L3" s="250"/>
      <c r="M3" s="250"/>
      <c r="N3" s="250"/>
    </row>
    <row r="4" spans="2:14" ht="15.75" thickBot="1">
      <c r="B4" s="251" t="s">
        <v>5</v>
      </c>
      <c r="C4" s="251"/>
      <c r="D4" s="251"/>
      <c r="E4" s="251"/>
      <c r="F4" s="251"/>
      <c r="G4" s="251"/>
      <c r="H4" s="251"/>
      <c r="I4" s="251"/>
      <c r="J4" s="251"/>
      <c r="K4" s="251"/>
      <c r="L4" s="251"/>
      <c r="M4" s="251"/>
      <c r="N4" s="251"/>
    </row>
    <row r="5" spans="2:14" s="8" customFormat="1" ht="21" customHeight="1">
      <c r="B5" s="66" t="s">
        <v>6</v>
      </c>
      <c r="C5" s="64" t="s">
        <v>708</v>
      </c>
      <c r="D5" s="64"/>
      <c r="E5" s="64"/>
      <c r="F5" s="252" t="s">
        <v>190</v>
      </c>
      <c r="G5" s="253"/>
      <c r="H5" s="254" t="s">
        <v>721</v>
      </c>
      <c r="I5" s="255"/>
      <c r="J5" s="255"/>
      <c r="K5" s="255"/>
      <c r="L5" s="255"/>
      <c r="M5" s="110"/>
      <c r="N5" s="111"/>
    </row>
    <row r="6" spans="2:14" s="8" customFormat="1" ht="34.5" customHeight="1">
      <c r="B6" s="67" t="s">
        <v>34</v>
      </c>
      <c r="C6" s="244" t="s">
        <v>709</v>
      </c>
      <c r="D6" s="245"/>
      <c r="E6" s="246"/>
      <c r="F6" s="256" t="s">
        <v>7</v>
      </c>
      <c r="G6" s="257"/>
      <c r="H6" s="258">
        <v>42843</v>
      </c>
      <c r="I6" s="259"/>
      <c r="J6" s="259"/>
      <c r="K6" s="259"/>
      <c r="L6" s="259"/>
      <c r="M6" s="112"/>
      <c r="N6" s="113"/>
    </row>
    <row r="7" spans="2:14" s="8" customFormat="1" ht="21" customHeight="1">
      <c r="B7" s="67" t="s">
        <v>4</v>
      </c>
      <c r="C7" s="65" t="s">
        <v>701</v>
      </c>
      <c r="D7" s="65"/>
      <c r="E7" s="65"/>
      <c r="F7" s="256" t="s">
        <v>8</v>
      </c>
      <c r="G7" s="257"/>
      <c r="H7" s="260" t="s">
        <v>710</v>
      </c>
      <c r="I7" s="259"/>
      <c r="J7" s="259"/>
      <c r="K7" s="259"/>
      <c r="L7" s="259"/>
      <c r="M7" s="112"/>
      <c r="N7" s="113"/>
    </row>
    <row r="8" spans="2:14" s="8" customFormat="1" ht="21" customHeight="1" thickBot="1">
      <c r="B8" s="81"/>
      <c r="C8" s="82"/>
      <c r="D8" s="82"/>
      <c r="E8" s="82"/>
      <c r="F8" s="261" t="s">
        <v>9</v>
      </c>
      <c r="G8" s="262"/>
      <c r="H8" s="263" t="s">
        <v>711</v>
      </c>
      <c r="I8" s="264"/>
      <c r="J8" s="264"/>
      <c r="K8" s="264"/>
      <c r="L8" s="264"/>
      <c r="M8" s="114"/>
      <c r="N8" s="115"/>
    </row>
    <row r="9" spans="2:14" s="8" customFormat="1" ht="21" customHeight="1">
      <c r="B9" s="89" t="s">
        <v>223</v>
      </c>
      <c r="C9" s="97" t="s">
        <v>204</v>
      </c>
      <c r="D9" s="139"/>
      <c r="E9" s="98"/>
      <c r="F9" s="92" t="s">
        <v>205</v>
      </c>
      <c r="G9" s="83"/>
      <c r="H9" s="102"/>
      <c r="I9" s="102"/>
      <c r="J9" s="102"/>
      <c r="K9" s="136"/>
      <c r="L9" s="102"/>
      <c r="M9" s="101"/>
      <c r="N9" s="84"/>
    </row>
    <row r="10" spans="2:14" s="8" customFormat="1" ht="21" customHeight="1">
      <c r="B10" s="218" t="s">
        <v>712</v>
      </c>
      <c r="C10" s="247" t="s">
        <v>713</v>
      </c>
      <c r="D10" s="248"/>
      <c r="E10" s="248"/>
      <c r="F10" s="219">
        <v>1</v>
      </c>
      <c r="G10" s="102"/>
      <c r="H10" s="102"/>
      <c r="I10" s="102"/>
      <c r="J10" s="102"/>
      <c r="K10" s="136"/>
      <c r="L10" s="102"/>
      <c r="M10" s="102"/>
      <c r="N10" s="137"/>
    </row>
    <row r="11" spans="2:14" s="8" customFormat="1" ht="21" customHeight="1">
      <c r="B11" s="90"/>
      <c r="C11" s="96"/>
      <c r="D11" s="65"/>
      <c r="E11" s="95"/>
      <c r="F11" s="93"/>
      <c r="G11" s="85"/>
      <c r="H11" s="102"/>
      <c r="I11" s="102"/>
      <c r="J11" s="102"/>
      <c r="K11" s="136"/>
      <c r="L11" s="102"/>
      <c r="M11" s="102"/>
      <c r="N11" s="137"/>
    </row>
    <row r="12" spans="2:14" s="8" customFormat="1" ht="21" customHeight="1" thickBot="1">
      <c r="B12" s="91"/>
      <c r="C12" s="99"/>
      <c r="D12" s="138"/>
      <c r="E12" s="100"/>
      <c r="F12" s="94"/>
      <c r="G12" s="86"/>
      <c r="H12" s="103"/>
      <c r="I12" s="103"/>
      <c r="J12" s="103"/>
      <c r="K12" s="87"/>
      <c r="L12" s="103"/>
      <c r="M12" s="103"/>
      <c r="N12" s="88"/>
    </row>
    <row r="13" spans="2:14" ht="18" customHeight="1">
      <c r="B13" s="265" t="s">
        <v>224</v>
      </c>
      <c r="C13" s="266"/>
      <c r="D13" s="266"/>
      <c r="E13" s="267"/>
      <c r="F13" s="267"/>
      <c r="G13" s="267"/>
      <c r="H13" s="267"/>
      <c r="I13" s="267"/>
      <c r="J13" s="267"/>
      <c r="K13" s="267"/>
      <c r="L13" s="267"/>
      <c r="M13" s="267"/>
      <c r="N13" s="268"/>
    </row>
    <row r="14" spans="2:14" ht="18" customHeight="1">
      <c r="B14" s="269" t="s">
        <v>198</v>
      </c>
      <c r="C14" s="270"/>
      <c r="D14" s="270"/>
      <c r="E14" s="271"/>
      <c r="F14" s="271"/>
      <c r="G14" s="271"/>
      <c r="H14" s="271"/>
      <c r="I14" s="271"/>
      <c r="J14" s="271"/>
      <c r="K14" s="271"/>
      <c r="L14" s="271"/>
      <c r="M14" s="271"/>
      <c r="N14" s="272"/>
    </row>
    <row r="15" spans="2:14" ht="18" customHeight="1">
      <c r="B15" s="273" t="s">
        <v>202</v>
      </c>
      <c r="C15" s="274"/>
      <c r="D15" s="274"/>
      <c r="E15" s="275"/>
      <c r="F15" s="275"/>
      <c r="G15" s="275"/>
      <c r="H15" s="275"/>
      <c r="I15" s="275"/>
      <c r="J15" s="275"/>
      <c r="K15" s="275"/>
      <c r="L15" s="275"/>
      <c r="M15" s="275"/>
      <c r="N15" s="276"/>
    </row>
    <row r="16" spans="2:14">
      <c r="B16" s="14"/>
      <c r="C16" s="21"/>
      <c r="D16" s="21"/>
      <c r="E16" s="9"/>
      <c r="F16" s="9"/>
      <c r="G16" s="9"/>
      <c r="H16" s="9"/>
      <c r="I16" s="9"/>
      <c r="J16" s="9"/>
      <c r="K16" s="9"/>
      <c r="L16" s="9"/>
      <c r="M16" s="9"/>
      <c r="N16" s="10"/>
    </row>
    <row r="17" spans="1:15">
      <c r="B17" s="11"/>
      <c r="C17" s="19" t="s">
        <v>10</v>
      </c>
      <c r="D17" s="19"/>
      <c r="E17" s="20">
        <v>1.5599999999999999E-2</v>
      </c>
      <c r="F17" s="9" t="s">
        <v>199</v>
      </c>
      <c r="G17" s="9"/>
      <c r="H17" s="9"/>
      <c r="I17" s="9"/>
      <c r="J17" s="9"/>
      <c r="K17" s="9"/>
      <c r="L17" s="9"/>
      <c r="M17" s="9"/>
      <c r="N17" s="10"/>
    </row>
    <row r="18" spans="1:15" ht="13.5" thickBot="1">
      <c r="B18" s="63" t="s">
        <v>2</v>
      </c>
      <c r="C18" s="22"/>
      <c r="D18" s="22"/>
      <c r="E18" s="12"/>
      <c r="F18" s="68"/>
      <c r="G18" s="12"/>
      <c r="H18" s="12"/>
      <c r="I18" s="12"/>
      <c r="J18" s="12"/>
      <c r="K18" s="12"/>
      <c r="L18" s="12"/>
      <c r="M18" s="12"/>
      <c r="N18" s="13"/>
    </row>
    <row r="19" spans="1:15" ht="13.5" thickBot="1">
      <c r="B19" s="105"/>
      <c r="C19" s="21"/>
      <c r="D19" s="21"/>
      <c r="E19" s="9"/>
      <c r="F19" s="104"/>
      <c r="G19" s="9"/>
      <c r="H19" s="9"/>
      <c r="I19" s="9"/>
      <c r="J19" s="9"/>
      <c r="K19" s="9"/>
      <c r="L19" s="9"/>
      <c r="M19" s="9"/>
      <c r="N19" s="10"/>
    </row>
    <row r="20" spans="1:15" ht="39" customHeight="1" thickBot="1">
      <c r="B20" s="24" t="s">
        <v>14</v>
      </c>
      <c r="C20" s="23" t="s">
        <v>12</v>
      </c>
      <c r="D20" s="141" t="s">
        <v>275</v>
      </c>
      <c r="E20" s="106" t="s">
        <v>210</v>
      </c>
      <c r="F20" s="106" t="s">
        <v>211</v>
      </c>
      <c r="G20" s="107" t="s">
        <v>209</v>
      </c>
      <c r="H20" s="108"/>
      <c r="I20" s="106" t="s">
        <v>212</v>
      </c>
      <c r="J20" s="106" t="s">
        <v>213</v>
      </c>
      <c r="K20" s="107" t="s">
        <v>208</v>
      </c>
      <c r="L20" s="108"/>
      <c r="M20" s="108"/>
      <c r="N20" s="109" t="s">
        <v>1</v>
      </c>
    </row>
    <row r="21" spans="1:15">
      <c r="A21" s="32"/>
      <c r="B21" s="213" t="s">
        <v>221</v>
      </c>
      <c r="C21" s="214" t="str">
        <f>'[1]GSA Sample Labor Rates'!A170</f>
        <v>Program Manager</v>
      </c>
      <c r="D21" s="197" t="s">
        <v>207</v>
      </c>
      <c r="E21" s="216">
        <v>1920</v>
      </c>
      <c r="F21" s="200">
        <f>'T4 NG Labor'!D301</f>
        <v>130.91</v>
      </c>
      <c r="G21" s="201">
        <f>E21*F21</f>
        <v>251347.19999999998</v>
      </c>
      <c r="H21" s="202"/>
      <c r="I21" s="216">
        <v>1920</v>
      </c>
      <c r="J21" s="201">
        <f>F21*1.0156</f>
        <v>132.95219600000001</v>
      </c>
      <c r="K21" s="201">
        <f>I21*J21</f>
        <v>255268.21632000004</v>
      </c>
      <c r="L21" s="202"/>
      <c r="M21" s="202"/>
      <c r="N21" s="203">
        <f>G21+K21</f>
        <v>506615.41632000002</v>
      </c>
      <c r="O21" s="4"/>
    </row>
    <row r="22" spans="1:15">
      <c r="A22" s="32"/>
      <c r="B22" s="213"/>
      <c r="C22" s="214" t="str">
        <f>'[1]GSA Sample Labor Rates'!A228</f>
        <v>Technical Writer</v>
      </c>
      <c r="D22" s="197" t="s">
        <v>207</v>
      </c>
      <c r="E22" s="216">
        <v>1920</v>
      </c>
      <c r="F22" s="204">
        <f>'T4 NG Labor'!D341</f>
        <v>48.29</v>
      </c>
      <c r="G22" s="201">
        <f t="shared" ref="G22:G66" si="0">E22*F22</f>
        <v>92716.800000000003</v>
      </c>
      <c r="H22" s="206"/>
      <c r="I22" s="216">
        <v>960</v>
      </c>
      <c r="J22" s="201">
        <f t="shared" ref="J22:J66" si="1">F22*1.0156</f>
        <v>49.043324000000005</v>
      </c>
      <c r="K22" s="201">
        <f t="shared" ref="K22:K66" si="2">I22*J22</f>
        <v>47081.591040000007</v>
      </c>
      <c r="L22" s="206"/>
      <c r="M22" s="206"/>
      <c r="N22" s="203">
        <f>G22+K22</f>
        <v>139798.39104000002</v>
      </c>
      <c r="O22" s="4"/>
    </row>
    <row r="23" spans="1:15">
      <c r="A23" s="32"/>
      <c r="B23" s="213"/>
      <c r="C23" s="214" t="s">
        <v>65</v>
      </c>
      <c r="D23" s="197" t="s">
        <v>207</v>
      </c>
      <c r="E23" s="216">
        <v>1920</v>
      </c>
      <c r="F23" s="204">
        <v>91.72</v>
      </c>
      <c r="G23" s="201">
        <f t="shared" si="0"/>
        <v>176102.39999999999</v>
      </c>
      <c r="H23" s="202"/>
      <c r="I23" s="216">
        <v>1920</v>
      </c>
      <c r="J23" s="201">
        <f t="shared" si="1"/>
        <v>93.150832000000008</v>
      </c>
      <c r="K23" s="201">
        <f t="shared" si="2"/>
        <v>178849.59744000001</v>
      </c>
      <c r="L23" s="202"/>
      <c r="M23" s="202"/>
      <c r="N23" s="203">
        <f>G23+K23</f>
        <v>354951.99744000001</v>
      </c>
      <c r="O23" s="4"/>
    </row>
    <row r="24" spans="1:15">
      <c r="A24" s="32"/>
      <c r="B24" s="129"/>
      <c r="C24" s="210" t="s">
        <v>141</v>
      </c>
      <c r="D24" s="197" t="s">
        <v>207</v>
      </c>
      <c r="E24" s="217">
        <v>1920</v>
      </c>
      <c r="F24" s="204">
        <f>'T4 NG Labor'!D300</f>
        <v>85.09</v>
      </c>
      <c r="G24" s="201">
        <f t="shared" si="0"/>
        <v>163372.80000000002</v>
      </c>
      <c r="H24" s="206"/>
      <c r="I24" s="217">
        <v>960</v>
      </c>
      <c r="J24" s="201">
        <f t="shared" si="1"/>
        <v>86.417404000000005</v>
      </c>
      <c r="K24" s="201">
        <f t="shared" si="2"/>
        <v>82960.707840000003</v>
      </c>
      <c r="L24" s="206"/>
      <c r="M24" s="206"/>
      <c r="N24" s="203">
        <f>G24+K24</f>
        <v>246333.50784000003</v>
      </c>
      <c r="O24" s="4"/>
    </row>
    <row r="25" spans="1:15">
      <c r="A25" s="32"/>
      <c r="B25" s="213" t="s">
        <v>702</v>
      </c>
      <c r="C25" s="214" t="s">
        <v>158</v>
      </c>
      <c r="D25" s="197" t="s">
        <v>207</v>
      </c>
      <c r="E25" s="216">
        <v>1000</v>
      </c>
      <c r="F25" s="204">
        <f>'T4 NG Labor'!D320</f>
        <v>120.46</v>
      </c>
      <c r="G25" s="201">
        <f t="shared" si="0"/>
        <v>120460</v>
      </c>
      <c r="H25" s="206"/>
      <c r="I25" s="216">
        <v>960</v>
      </c>
      <c r="J25" s="201">
        <f t="shared" si="1"/>
        <v>122.33917599999999</v>
      </c>
      <c r="K25" s="201">
        <f t="shared" si="2"/>
        <v>117445.60896</v>
      </c>
      <c r="L25" s="206"/>
      <c r="M25" s="206"/>
      <c r="N25" s="203">
        <f>G25+K25</f>
        <v>237905.60895999998</v>
      </c>
      <c r="O25" s="4"/>
    </row>
    <row r="26" spans="1:15">
      <c r="A26" s="32"/>
      <c r="B26" s="129"/>
      <c r="C26" s="210" t="s">
        <v>108</v>
      </c>
      <c r="D26" s="197" t="s">
        <v>207</v>
      </c>
      <c r="E26" s="217">
        <v>1000</v>
      </c>
      <c r="F26" s="204">
        <f>'T4 NG Labor'!D258</f>
        <v>90.62</v>
      </c>
      <c r="G26" s="201">
        <f t="shared" si="0"/>
        <v>90620</v>
      </c>
      <c r="H26" s="206"/>
      <c r="I26" s="217">
        <v>960</v>
      </c>
      <c r="J26" s="201">
        <f t="shared" si="1"/>
        <v>92.03367200000001</v>
      </c>
      <c r="K26" s="201">
        <f t="shared" si="2"/>
        <v>88352.325120000009</v>
      </c>
      <c r="L26" s="206"/>
      <c r="M26" s="206"/>
      <c r="N26" s="203">
        <f>G26+K26</f>
        <v>178972.32511999999</v>
      </c>
      <c r="O26" s="4"/>
    </row>
    <row r="27" spans="1:15">
      <c r="A27" s="32"/>
      <c r="B27" s="129"/>
      <c r="C27" s="210" t="s">
        <v>86</v>
      </c>
      <c r="D27" s="197" t="s">
        <v>207</v>
      </c>
      <c r="E27" s="217">
        <v>1920</v>
      </c>
      <c r="F27" s="204">
        <v>128.78</v>
      </c>
      <c r="G27" s="201">
        <f t="shared" si="0"/>
        <v>247257.60000000001</v>
      </c>
      <c r="H27" s="206"/>
      <c r="I27" s="217">
        <v>960</v>
      </c>
      <c r="J27" s="201">
        <f t="shared" si="1"/>
        <v>130.78896800000001</v>
      </c>
      <c r="K27" s="201">
        <f t="shared" si="2"/>
        <v>125557.40928000001</v>
      </c>
      <c r="L27" s="206"/>
      <c r="M27" s="206"/>
      <c r="N27" s="203">
        <f>G27+K27</f>
        <v>372815.00928</v>
      </c>
      <c r="O27" s="4"/>
    </row>
    <row r="28" spans="1:15">
      <c r="A28" s="32"/>
      <c r="B28" s="129"/>
      <c r="C28" s="210" t="s">
        <v>720</v>
      </c>
      <c r="D28" s="197" t="s">
        <v>207</v>
      </c>
      <c r="E28" s="217">
        <v>1920</v>
      </c>
      <c r="F28" s="204">
        <v>111.36</v>
      </c>
      <c r="G28" s="201">
        <f t="shared" si="0"/>
        <v>213811.20000000001</v>
      </c>
      <c r="H28" s="206"/>
      <c r="I28" s="217">
        <v>960</v>
      </c>
      <c r="J28" s="201">
        <f t="shared" si="1"/>
        <v>113.097216</v>
      </c>
      <c r="K28" s="201">
        <f t="shared" si="2"/>
        <v>108573.32736</v>
      </c>
      <c r="L28" s="206"/>
      <c r="M28" s="206"/>
      <c r="N28" s="203">
        <f>G28+K28</f>
        <v>322384.52736000001</v>
      </c>
      <c r="O28" s="4"/>
    </row>
    <row r="29" spans="1:15">
      <c r="A29" s="32"/>
      <c r="B29" s="215"/>
      <c r="C29" s="210" t="s">
        <v>89</v>
      </c>
      <c r="D29" s="197" t="s">
        <v>207</v>
      </c>
      <c r="E29" s="217">
        <v>1000</v>
      </c>
      <c r="F29" s="200">
        <v>96.84</v>
      </c>
      <c r="G29" s="201">
        <f t="shared" si="0"/>
        <v>96840</v>
      </c>
      <c r="H29" s="202"/>
      <c r="I29" s="217">
        <v>960</v>
      </c>
      <c r="J29" s="201">
        <f t="shared" si="1"/>
        <v>98.350704000000007</v>
      </c>
      <c r="K29" s="201">
        <f t="shared" si="2"/>
        <v>94416.675840000011</v>
      </c>
      <c r="L29" s="202"/>
      <c r="M29" s="202"/>
      <c r="N29" s="203">
        <f>G29+K29</f>
        <v>191256.67584000001</v>
      </c>
      <c r="O29" s="4"/>
    </row>
    <row r="30" spans="1:15">
      <c r="A30" s="32"/>
      <c r="B30" s="129"/>
      <c r="C30" s="210" t="s">
        <v>88</v>
      </c>
      <c r="D30" s="197" t="s">
        <v>207</v>
      </c>
      <c r="E30" s="217">
        <v>1920</v>
      </c>
      <c r="F30" s="204">
        <v>87.18</v>
      </c>
      <c r="G30" s="201">
        <f t="shared" si="0"/>
        <v>167385.60000000001</v>
      </c>
      <c r="H30" s="206"/>
      <c r="I30" s="217">
        <v>960</v>
      </c>
      <c r="J30" s="201">
        <f t="shared" si="1"/>
        <v>88.540008000000014</v>
      </c>
      <c r="K30" s="201">
        <f t="shared" si="2"/>
        <v>84998.407680000018</v>
      </c>
      <c r="L30" s="206"/>
      <c r="M30" s="206"/>
      <c r="N30" s="203">
        <f>G30+K30</f>
        <v>252384.00768000004</v>
      </c>
      <c r="O30" s="4"/>
    </row>
    <row r="31" spans="1:15">
      <c r="A31" s="32"/>
      <c r="B31" s="215" t="s">
        <v>703</v>
      </c>
      <c r="C31" s="214" t="s">
        <v>158</v>
      </c>
      <c r="D31" s="197" t="s">
        <v>207</v>
      </c>
      <c r="E31" s="217">
        <v>240</v>
      </c>
      <c r="F31" s="204">
        <v>120.46</v>
      </c>
      <c r="G31" s="201">
        <f t="shared" si="0"/>
        <v>28910.399999999998</v>
      </c>
      <c r="H31" s="202"/>
      <c r="I31" s="217">
        <v>200</v>
      </c>
      <c r="J31" s="201">
        <f t="shared" si="1"/>
        <v>122.33917599999999</v>
      </c>
      <c r="K31" s="201">
        <f t="shared" si="2"/>
        <v>24467.835199999998</v>
      </c>
      <c r="L31" s="202"/>
      <c r="M31" s="202"/>
      <c r="N31" s="203">
        <f>G31+K31</f>
        <v>53378.235199999996</v>
      </c>
      <c r="O31" s="4"/>
    </row>
    <row r="32" spans="1:15">
      <c r="A32" s="32"/>
      <c r="B32" s="129"/>
      <c r="C32" s="210" t="s">
        <v>108</v>
      </c>
      <c r="D32" s="197" t="s">
        <v>207</v>
      </c>
      <c r="E32" s="217">
        <v>740</v>
      </c>
      <c r="F32" s="204">
        <v>90.62</v>
      </c>
      <c r="G32" s="201">
        <f t="shared" si="0"/>
        <v>67058.8</v>
      </c>
      <c r="H32" s="206"/>
      <c r="I32" s="217">
        <v>160</v>
      </c>
      <c r="J32" s="201">
        <f t="shared" si="1"/>
        <v>92.03367200000001</v>
      </c>
      <c r="K32" s="201">
        <f t="shared" si="2"/>
        <v>14725.387520000002</v>
      </c>
      <c r="L32" s="206"/>
      <c r="M32" s="206"/>
      <c r="N32" s="203">
        <f>G32+K32</f>
        <v>81784.187520000007</v>
      </c>
      <c r="O32" s="4"/>
    </row>
    <row r="33" spans="1:15">
      <c r="A33" s="32"/>
      <c r="B33" s="129"/>
      <c r="C33" s="210" t="s">
        <v>86</v>
      </c>
      <c r="D33" s="197" t="s">
        <v>207</v>
      </c>
      <c r="E33" s="217">
        <v>480</v>
      </c>
      <c r="F33" s="204">
        <v>128.78</v>
      </c>
      <c r="G33" s="201">
        <f t="shared" si="0"/>
        <v>61814.400000000001</v>
      </c>
      <c r="H33" s="206"/>
      <c r="I33" s="217">
        <v>240</v>
      </c>
      <c r="J33" s="201">
        <f t="shared" si="1"/>
        <v>130.78896800000001</v>
      </c>
      <c r="K33" s="201">
        <f t="shared" si="2"/>
        <v>31389.352320000002</v>
      </c>
      <c r="L33" s="206"/>
      <c r="M33" s="206"/>
      <c r="N33" s="203">
        <f>G33+K33</f>
        <v>93203.75232</v>
      </c>
      <c r="O33" s="4"/>
    </row>
    <row r="34" spans="1:15">
      <c r="A34" s="32"/>
      <c r="B34" s="129"/>
      <c r="C34" s="210" t="s">
        <v>256</v>
      </c>
      <c r="D34" s="197" t="s">
        <v>207</v>
      </c>
      <c r="E34" s="217">
        <v>960</v>
      </c>
      <c r="F34" s="204">
        <v>111.36</v>
      </c>
      <c r="G34" s="201">
        <f t="shared" si="0"/>
        <v>106905.60000000001</v>
      </c>
      <c r="H34" s="206"/>
      <c r="I34" s="217">
        <v>240</v>
      </c>
      <c r="J34" s="201">
        <f t="shared" si="1"/>
        <v>113.097216</v>
      </c>
      <c r="K34" s="201">
        <f t="shared" si="2"/>
        <v>27143.331839999999</v>
      </c>
      <c r="L34" s="206"/>
      <c r="M34" s="206"/>
      <c r="N34" s="203">
        <f>G34+K34</f>
        <v>134048.93184</v>
      </c>
      <c r="O34" s="4"/>
    </row>
    <row r="35" spans="1:15">
      <c r="A35" s="32"/>
      <c r="B35" s="129"/>
      <c r="C35" s="210" t="s">
        <v>89</v>
      </c>
      <c r="D35" s="197" t="s">
        <v>207</v>
      </c>
      <c r="E35" s="217">
        <v>480</v>
      </c>
      <c r="F35" s="204">
        <v>96.84</v>
      </c>
      <c r="G35" s="201">
        <f t="shared" si="0"/>
        <v>46483.200000000004</v>
      </c>
      <c r="H35" s="206"/>
      <c r="I35" s="217">
        <v>240</v>
      </c>
      <c r="J35" s="201">
        <f t="shared" si="1"/>
        <v>98.350704000000007</v>
      </c>
      <c r="K35" s="201">
        <f t="shared" si="2"/>
        <v>23604.168960000003</v>
      </c>
      <c r="L35" s="206"/>
      <c r="M35" s="206"/>
      <c r="N35" s="203">
        <f>G35+K35</f>
        <v>70087.368960000007</v>
      </c>
      <c r="O35" s="4"/>
    </row>
    <row r="36" spans="1:15">
      <c r="A36" s="32"/>
      <c r="B36" s="129"/>
      <c r="C36" s="210" t="s">
        <v>88</v>
      </c>
      <c r="D36" s="197" t="s">
        <v>207</v>
      </c>
      <c r="E36" s="217">
        <v>480</v>
      </c>
      <c r="F36" s="204">
        <v>87.18</v>
      </c>
      <c r="G36" s="201">
        <f t="shared" si="0"/>
        <v>41846.400000000001</v>
      </c>
      <c r="H36" s="206"/>
      <c r="I36" s="217">
        <v>240</v>
      </c>
      <c r="J36" s="201">
        <f t="shared" si="1"/>
        <v>88.540008000000014</v>
      </c>
      <c r="K36" s="201">
        <f t="shared" si="2"/>
        <v>21249.601920000005</v>
      </c>
      <c r="L36" s="206"/>
      <c r="M36" s="206"/>
      <c r="N36" s="203">
        <f>G36+K36</f>
        <v>63096.00192000001</v>
      </c>
      <c r="O36" s="4"/>
    </row>
    <row r="37" spans="1:15">
      <c r="A37" s="32"/>
      <c r="B37" s="215" t="s">
        <v>704</v>
      </c>
      <c r="C37" s="214" t="s">
        <v>158</v>
      </c>
      <c r="D37" s="197" t="s">
        <v>207</v>
      </c>
      <c r="E37" s="217">
        <v>960</v>
      </c>
      <c r="F37" s="204">
        <v>120.46</v>
      </c>
      <c r="G37" s="201">
        <f t="shared" si="0"/>
        <v>115641.59999999999</v>
      </c>
      <c r="H37" s="206"/>
      <c r="I37" s="217">
        <v>200</v>
      </c>
      <c r="J37" s="201">
        <f t="shared" si="1"/>
        <v>122.33917599999999</v>
      </c>
      <c r="K37" s="201">
        <f t="shared" si="2"/>
        <v>24467.835199999998</v>
      </c>
      <c r="L37" s="206"/>
      <c r="M37" s="206"/>
      <c r="N37" s="203">
        <f>G37+K37</f>
        <v>140109.43519999998</v>
      </c>
      <c r="O37" s="4"/>
    </row>
    <row r="38" spans="1:15">
      <c r="A38" s="32"/>
      <c r="B38" s="129"/>
      <c r="C38" s="210" t="s">
        <v>108</v>
      </c>
      <c r="D38" s="197" t="s">
        <v>207</v>
      </c>
      <c r="E38" s="217">
        <v>80</v>
      </c>
      <c r="F38" s="204">
        <v>90.62</v>
      </c>
      <c r="G38" s="201">
        <f t="shared" si="0"/>
        <v>7249.6</v>
      </c>
      <c r="H38" s="206"/>
      <c r="I38" s="217">
        <v>160</v>
      </c>
      <c r="J38" s="201">
        <f t="shared" si="1"/>
        <v>92.03367200000001</v>
      </c>
      <c r="K38" s="201">
        <f t="shared" si="2"/>
        <v>14725.387520000002</v>
      </c>
      <c r="L38" s="206"/>
      <c r="M38" s="206"/>
      <c r="N38" s="203">
        <f>G38+K38</f>
        <v>21974.987520000002</v>
      </c>
      <c r="O38" s="4"/>
    </row>
    <row r="39" spans="1:15">
      <c r="A39" s="32"/>
      <c r="B39" s="129"/>
      <c r="C39" s="210" t="s">
        <v>86</v>
      </c>
      <c r="D39" s="197" t="s">
        <v>207</v>
      </c>
      <c r="E39" s="217">
        <v>2000</v>
      </c>
      <c r="F39" s="204">
        <v>128.78</v>
      </c>
      <c r="G39" s="201">
        <f t="shared" si="0"/>
        <v>257560</v>
      </c>
      <c r="H39" s="206"/>
      <c r="I39" s="217">
        <v>240</v>
      </c>
      <c r="J39" s="201">
        <f t="shared" si="1"/>
        <v>130.78896800000001</v>
      </c>
      <c r="K39" s="201">
        <f t="shared" si="2"/>
        <v>31389.352320000002</v>
      </c>
      <c r="L39" s="206"/>
      <c r="M39" s="206"/>
      <c r="N39" s="203">
        <f>G39+K39</f>
        <v>288949.35232000001</v>
      </c>
      <c r="O39" s="4"/>
    </row>
    <row r="40" spans="1:15">
      <c r="A40" s="32"/>
      <c r="B40" s="129"/>
      <c r="C40" s="210" t="s">
        <v>256</v>
      </c>
      <c r="D40" s="197" t="s">
        <v>207</v>
      </c>
      <c r="E40" s="217">
        <v>1920</v>
      </c>
      <c r="F40" s="204">
        <v>111.36</v>
      </c>
      <c r="G40" s="201">
        <f t="shared" si="0"/>
        <v>213811.20000000001</v>
      </c>
      <c r="H40" s="206"/>
      <c r="I40" s="217">
        <v>240</v>
      </c>
      <c r="J40" s="201">
        <f t="shared" si="1"/>
        <v>113.097216</v>
      </c>
      <c r="K40" s="201">
        <f t="shared" si="2"/>
        <v>27143.331839999999</v>
      </c>
      <c r="L40" s="206"/>
      <c r="M40" s="206"/>
      <c r="N40" s="203">
        <f>G40+K40</f>
        <v>240954.53184000001</v>
      </c>
      <c r="O40" s="4"/>
    </row>
    <row r="41" spans="1:15">
      <c r="A41" s="32"/>
      <c r="B41" s="129"/>
      <c r="C41" s="210" t="s">
        <v>89</v>
      </c>
      <c r="D41" s="197" t="s">
        <v>207</v>
      </c>
      <c r="E41" s="217">
        <v>2000</v>
      </c>
      <c r="F41" s="200">
        <v>96.84</v>
      </c>
      <c r="G41" s="201">
        <f t="shared" si="0"/>
        <v>193680</v>
      </c>
      <c r="H41" s="202"/>
      <c r="I41" s="217">
        <v>240</v>
      </c>
      <c r="J41" s="201">
        <f t="shared" si="1"/>
        <v>98.350704000000007</v>
      </c>
      <c r="K41" s="201">
        <f t="shared" si="2"/>
        <v>23604.168960000003</v>
      </c>
      <c r="L41" s="202"/>
      <c r="M41" s="202"/>
      <c r="N41" s="203">
        <f>G41+K41</f>
        <v>217284.16896000001</v>
      </c>
      <c r="O41" s="4"/>
    </row>
    <row r="42" spans="1:15">
      <c r="A42" s="32"/>
      <c r="B42" s="129"/>
      <c r="C42" s="210" t="s">
        <v>88</v>
      </c>
      <c r="D42" s="197" t="s">
        <v>207</v>
      </c>
      <c r="E42" s="217">
        <v>2000</v>
      </c>
      <c r="F42" s="204">
        <v>87.18</v>
      </c>
      <c r="G42" s="201">
        <f t="shared" si="0"/>
        <v>174360</v>
      </c>
      <c r="H42" s="206"/>
      <c r="I42" s="217">
        <v>240</v>
      </c>
      <c r="J42" s="201">
        <f t="shared" si="1"/>
        <v>88.540008000000014</v>
      </c>
      <c r="K42" s="201">
        <f t="shared" si="2"/>
        <v>21249.601920000005</v>
      </c>
      <c r="L42" s="206"/>
      <c r="M42" s="206"/>
      <c r="N42" s="203">
        <f>G42+K42</f>
        <v>195609.60192000002</v>
      </c>
      <c r="O42" s="4"/>
    </row>
    <row r="43" spans="1:15">
      <c r="A43" s="32"/>
      <c r="B43" s="215"/>
      <c r="C43" s="210" t="s">
        <v>179</v>
      </c>
      <c r="D43" s="197" t="s">
        <v>207</v>
      </c>
      <c r="E43" s="217">
        <f>1920-E53-E63</f>
        <v>960</v>
      </c>
      <c r="F43" s="204">
        <v>95.29</v>
      </c>
      <c r="G43" s="201">
        <f t="shared" si="0"/>
        <v>91478.400000000009</v>
      </c>
      <c r="H43" s="202"/>
      <c r="I43" s="217">
        <v>960</v>
      </c>
      <c r="J43" s="201">
        <f t="shared" si="1"/>
        <v>96.776524000000009</v>
      </c>
      <c r="K43" s="201">
        <f t="shared" si="2"/>
        <v>92905.463040000002</v>
      </c>
      <c r="L43" s="202"/>
      <c r="M43" s="202"/>
      <c r="N43" s="203">
        <f>G43+K43</f>
        <v>184383.86304000003</v>
      </c>
      <c r="O43" s="4"/>
    </row>
    <row r="44" spans="1:15">
      <c r="A44" s="32"/>
      <c r="B44" s="215"/>
      <c r="C44" s="210" t="s">
        <v>178</v>
      </c>
      <c r="D44" s="197" t="s">
        <v>207</v>
      </c>
      <c r="E44" s="217">
        <v>1920</v>
      </c>
      <c r="F44" s="204">
        <v>82.63</v>
      </c>
      <c r="G44" s="201">
        <f t="shared" si="0"/>
        <v>158649.59999999998</v>
      </c>
      <c r="H44" s="206"/>
      <c r="I44" s="217">
        <v>1920</v>
      </c>
      <c r="J44" s="201">
        <f t="shared" si="1"/>
        <v>83.919027999999997</v>
      </c>
      <c r="K44" s="201">
        <f t="shared" si="2"/>
        <v>161124.53375999999</v>
      </c>
      <c r="L44" s="206"/>
      <c r="M44" s="206"/>
      <c r="N44" s="203">
        <f>G44+K44</f>
        <v>319774.13376</v>
      </c>
      <c r="O44" s="4"/>
    </row>
    <row r="45" spans="1:15">
      <c r="A45" s="32"/>
      <c r="B45" s="215"/>
      <c r="C45" s="210" t="s">
        <v>73</v>
      </c>
      <c r="D45" s="197" t="s">
        <v>207</v>
      </c>
      <c r="E45" s="217">
        <f>1920-E55-E65</f>
        <v>960</v>
      </c>
      <c r="F45" s="204">
        <v>109.41</v>
      </c>
      <c r="G45" s="201">
        <f t="shared" si="0"/>
        <v>105033.59999999999</v>
      </c>
      <c r="H45" s="206"/>
      <c r="I45" s="217">
        <f>1920-I55-I65</f>
        <v>960</v>
      </c>
      <c r="J45" s="201">
        <f t="shared" si="1"/>
        <v>111.11679600000001</v>
      </c>
      <c r="K45" s="201">
        <f t="shared" si="2"/>
        <v>106672.12416000001</v>
      </c>
      <c r="L45" s="206"/>
      <c r="M45" s="206"/>
      <c r="N45" s="203">
        <f>G45+K45</f>
        <v>211705.72415999998</v>
      </c>
      <c r="O45" s="4"/>
    </row>
    <row r="46" spans="1:15">
      <c r="A46" s="32"/>
      <c r="B46" s="215"/>
      <c r="C46" s="210" t="s">
        <v>71</v>
      </c>
      <c r="D46" s="197" t="s">
        <v>207</v>
      </c>
      <c r="E46" s="217">
        <f>1920-E56-E66</f>
        <v>960</v>
      </c>
      <c r="F46" s="204">
        <v>132.47999999999999</v>
      </c>
      <c r="G46" s="201">
        <f t="shared" si="0"/>
        <v>127180.79999999999</v>
      </c>
      <c r="H46" s="206"/>
      <c r="I46" s="217">
        <v>0</v>
      </c>
      <c r="J46" s="201">
        <f t="shared" si="1"/>
        <v>134.54668799999999</v>
      </c>
      <c r="K46" s="201">
        <f t="shared" si="2"/>
        <v>0</v>
      </c>
      <c r="L46" s="206"/>
      <c r="M46" s="206"/>
      <c r="N46" s="203">
        <f>G46+K46</f>
        <v>127180.79999999999</v>
      </c>
      <c r="O46" s="4"/>
    </row>
    <row r="47" spans="1:15">
      <c r="A47" s="32"/>
      <c r="B47" s="215" t="s">
        <v>705</v>
      </c>
      <c r="C47" s="214" t="s">
        <v>158</v>
      </c>
      <c r="D47" s="197" t="s">
        <v>207</v>
      </c>
      <c r="E47" s="217">
        <f>240*2</f>
        <v>480</v>
      </c>
      <c r="F47" s="204">
        <v>120.46</v>
      </c>
      <c r="G47" s="201">
        <f t="shared" si="0"/>
        <v>57820.799999999996</v>
      </c>
      <c r="H47" s="206"/>
      <c r="I47" s="217">
        <v>200</v>
      </c>
      <c r="J47" s="201">
        <f t="shared" si="1"/>
        <v>122.33917599999999</v>
      </c>
      <c r="K47" s="201">
        <f t="shared" si="2"/>
        <v>24467.835199999998</v>
      </c>
      <c r="L47" s="206"/>
      <c r="M47" s="206"/>
      <c r="N47" s="203">
        <f>G47+K47</f>
        <v>82288.63519999999</v>
      </c>
      <c r="O47" s="4"/>
    </row>
    <row r="48" spans="1:15">
      <c r="A48" s="32"/>
      <c r="B48" s="129"/>
      <c r="C48" s="210" t="s">
        <v>108</v>
      </c>
      <c r="D48" s="197" t="s">
        <v>207</v>
      </c>
      <c r="E48" s="217">
        <f>80*2</f>
        <v>160</v>
      </c>
      <c r="F48" s="200">
        <v>90.62</v>
      </c>
      <c r="G48" s="201">
        <f t="shared" si="0"/>
        <v>14499.2</v>
      </c>
      <c r="H48" s="202"/>
      <c r="I48" s="217">
        <v>160</v>
      </c>
      <c r="J48" s="201">
        <f t="shared" si="1"/>
        <v>92.03367200000001</v>
      </c>
      <c r="K48" s="201">
        <f t="shared" si="2"/>
        <v>14725.387520000002</v>
      </c>
      <c r="L48" s="202"/>
      <c r="M48" s="202"/>
      <c r="N48" s="203">
        <f>G48+K48</f>
        <v>29224.587520000001</v>
      </c>
      <c r="O48" s="4"/>
    </row>
    <row r="49" spans="1:15">
      <c r="A49" s="32"/>
      <c r="B49" s="129"/>
      <c r="C49" s="210" t="s">
        <v>86</v>
      </c>
      <c r="D49" s="197" t="s">
        <v>207</v>
      </c>
      <c r="E49" s="217">
        <f>240*2</f>
        <v>480</v>
      </c>
      <c r="F49" s="204">
        <v>128.78</v>
      </c>
      <c r="G49" s="201">
        <f t="shared" si="0"/>
        <v>61814.400000000001</v>
      </c>
      <c r="H49" s="206"/>
      <c r="I49" s="217">
        <v>240</v>
      </c>
      <c r="J49" s="201">
        <f t="shared" si="1"/>
        <v>130.78896800000001</v>
      </c>
      <c r="K49" s="201">
        <f t="shared" si="2"/>
        <v>31389.352320000002</v>
      </c>
      <c r="L49" s="206"/>
      <c r="M49" s="206"/>
      <c r="N49" s="203">
        <f>G49+K49</f>
        <v>93203.75232</v>
      </c>
      <c r="O49" s="4"/>
    </row>
    <row r="50" spans="1:15">
      <c r="A50" s="32"/>
      <c r="B50" s="129"/>
      <c r="C50" s="210" t="s">
        <v>256</v>
      </c>
      <c r="D50" s="197" t="s">
        <v>207</v>
      </c>
      <c r="E50" s="217">
        <f>240*2</f>
        <v>480</v>
      </c>
      <c r="F50" s="204">
        <v>111.36</v>
      </c>
      <c r="G50" s="201">
        <f t="shared" si="0"/>
        <v>53452.800000000003</v>
      </c>
      <c r="H50" s="202"/>
      <c r="I50" s="217">
        <v>240</v>
      </c>
      <c r="J50" s="201">
        <f t="shared" si="1"/>
        <v>113.097216</v>
      </c>
      <c r="K50" s="201">
        <f t="shared" si="2"/>
        <v>27143.331839999999</v>
      </c>
      <c r="L50" s="202"/>
      <c r="M50" s="202"/>
      <c r="N50" s="203">
        <f>G50+K50</f>
        <v>80596.131840000002</v>
      </c>
      <c r="O50" s="4"/>
    </row>
    <row r="51" spans="1:15">
      <c r="A51" s="32"/>
      <c r="B51" s="129"/>
      <c r="C51" s="210" t="s">
        <v>89</v>
      </c>
      <c r="D51" s="197" t="s">
        <v>207</v>
      </c>
      <c r="E51" s="217">
        <f>240*2</f>
        <v>480</v>
      </c>
      <c r="F51" s="204">
        <v>96.84</v>
      </c>
      <c r="G51" s="201">
        <f t="shared" si="0"/>
        <v>46483.200000000004</v>
      </c>
      <c r="H51" s="206"/>
      <c r="I51" s="217">
        <v>240</v>
      </c>
      <c r="J51" s="201">
        <f t="shared" si="1"/>
        <v>98.350704000000007</v>
      </c>
      <c r="K51" s="201">
        <f t="shared" si="2"/>
        <v>23604.168960000003</v>
      </c>
      <c r="L51" s="206"/>
      <c r="M51" s="206"/>
      <c r="N51" s="203">
        <f>G51+K51</f>
        <v>70087.368960000007</v>
      </c>
      <c r="O51" s="4"/>
    </row>
    <row r="52" spans="1:15">
      <c r="A52" s="32"/>
      <c r="B52" s="129"/>
      <c r="C52" s="210" t="s">
        <v>88</v>
      </c>
      <c r="D52" s="197" t="s">
        <v>207</v>
      </c>
      <c r="E52" s="217">
        <f>240*2</f>
        <v>480</v>
      </c>
      <c r="F52" s="204">
        <v>87.18</v>
      </c>
      <c r="G52" s="201">
        <f t="shared" si="0"/>
        <v>41846.400000000001</v>
      </c>
      <c r="H52" s="206"/>
      <c r="I52" s="217">
        <v>240</v>
      </c>
      <c r="J52" s="201">
        <f t="shared" si="1"/>
        <v>88.540008000000014</v>
      </c>
      <c r="K52" s="201">
        <f t="shared" si="2"/>
        <v>21249.601920000005</v>
      </c>
      <c r="L52" s="206"/>
      <c r="M52" s="206"/>
      <c r="N52" s="203">
        <f>G52+K52</f>
        <v>63096.00192000001</v>
      </c>
      <c r="O52" s="4"/>
    </row>
    <row r="53" spans="1:15">
      <c r="A53" s="32"/>
      <c r="B53" s="215"/>
      <c r="C53" s="210" t="s">
        <v>179</v>
      </c>
      <c r="D53" s="197" t="s">
        <v>207</v>
      </c>
      <c r="E53" s="217">
        <f>480*2</f>
        <v>960</v>
      </c>
      <c r="F53" s="204">
        <v>95.29</v>
      </c>
      <c r="G53" s="201">
        <f t="shared" si="0"/>
        <v>91478.400000000009</v>
      </c>
      <c r="H53" s="206"/>
      <c r="I53" s="217">
        <v>160</v>
      </c>
      <c r="J53" s="201">
        <f t="shared" si="1"/>
        <v>96.776524000000009</v>
      </c>
      <c r="K53" s="201">
        <f t="shared" si="2"/>
        <v>15484.243840000001</v>
      </c>
      <c r="L53" s="206"/>
      <c r="M53" s="206"/>
      <c r="N53" s="203">
        <f>G53+K53</f>
        <v>106962.64384</v>
      </c>
      <c r="O53" s="4"/>
    </row>
    <row r="54" spans="1:15">
      <c r="A54" s="32"/>
      <c r="B54" s="215"/>
      <c r="C54" s="210" t="s">
        <v>178</v>
      </c>
      <c r="D54" s="197" t="s">
        <v>207</v>
      </c>
      <c r="E54" s="217">
        <f>960+480</f>
        <v>1440</v>
      </c>
      <c r="F54" s="204">
        <v>82.63</v>
      </c>
      <c r="G54" s="201">
        <f t="shared" si="0"/>
        <v>118987.2</v>
      </c>
      <c r="H54" s="206"/>
      <c r="I54" s="217">
        <v>960</v>
      </c>
      <c r="J54" s="201">
        <f t="shared" si="1"/>
        <v>83.919027999999997</v>
      </c>
      <c r="K54" s="201">
        <f t="shared" si="2"/>
        <v>80562.266879999996</v>
      </c>
      <c r="L54" s="206"/>
      <c r="M54" s="206"/>
      <c r="N54" s="203">
        <f>G54+K54</f>
        <v>199549.46687999999</v>
      </c>
      <c r="O54" s="4"/>
    </row>
    <row r="55" spans="1:15">
      <c r="A55" s="32"/>
      <c r="B55" s="129"/>
      <c r="C55" s="210" t="s">
        <v>73</v>
      </c>
      <c r="D55" s="197" t="s">
        <v>207</v>
      </c>
      <c r="E55" s="217">
        <f>480*2</f>
        <v>960</v>
      </c>
      <c r="F55" s="204">
        <v>109.41</v>
      </c>
      <c r="G55" s="201">
        <f t="shared" si="0"/>
        <v>105033.59999999999</v>
      </c>
      <c r="H55" s="206"/>
      <c r="I55" s="217">
        <v>480</v>
      </c>
      <c r="J55" s="201">
        <f t="shared" si="1"/>
        <v>111.11679600000001</v>
      </c>
      <c r="K55" s="201">
        <f t="shared" si="2"/>
        <v>53336.062080000003</v>
      </c>
      <c r="L55" s="206"/>
      <c r="M55" s="206"/>
      <c r="N55" s="203">
        <f>G55+K55</f>
        <v>158369.66207999998</v>
      </c>
      <c r="O55" s="4"/>
    </row>
    <row r="56" spans="1:15">
      <c r="A56" s="32"/>
      <c r="B56" s="129"/>
      <c r="C56" s="210" t="s">
        <v>71</v>
      </c>
      <c r="D56" s="197" t="s">
        <v>207</v>
      </c>
      <c r="E56" s="217">
        <f>480*2</f>
        <v>960</v>
      </c>
      <c r="F56" s="204">
        <v>132.47999999999999</v>
      </c>
      <c r="G56" s="201">
        <f t="shared" si="0"/>
        <v>127180.79999999999</v>
      </c>
      <c r="H56" s="206"/>
      <c r="I56" s="217">
        <v>0</v>
      </c>
      <c r="J56" s="201">
        <f t="shared" si="1"/>
        <v>134.54668799999999</v>
      </c>
      <c r="K56" s="201">
        <f t="shared" si="2"/>
        <v>0</v>
      </c>
      <c r="L56" s="206"/>
      <c r="M56" s="206"/>
      <c r="N56" s="203">
        <f>G56+K56</f>
        <v>127180.79999999999</v>
      </c>
      <c r="O56" s="4"/>
    </row>
    <row r="57" spans="1:15" ht="25.5">
      <c r="A57" s="32"/>
      <c r="B57" s="215" t="s">
        <v>706</v>
      </c>
      <c r="C57" s="214" t="s">
        <v>158</v>
      </c>
      <c r="D57" s="197" t="s">
        <v>207</v>
      </c>
      <c r="E57" s="217">
        <v>0</v>
      </c>
      <c r="F57" s="204">
        <v>120.46</v>
      </c>
      <c r="G57" s="201">
        <f t="shared" si="0"/>
        <v>0</v>
      </c>
      <c r="H57" s="206"/>
      <c r="I57" s="217">
        <v>215</v>
      </c>
      <c r="J57" s="201">
        <f t="shared" si="1"/>
        <v>122.33917599999999</v>
      </c>
      <c r="K57" s="201">
        <f t="shared" si="2"/>
        <v>26302.922839999999</v>
      </c>
      <c r="L57" s="206"/>
      <c r="M57" s="206"/>
      <c r="N57" s="203">
        <f>G57+K57</f>
        <v>26302.922839999999</v>
      </c>
      <c r="O57" s="4"/>
    </row>
    <row r="58" spans="1:15">
      <c r="A58" s="32"/>
      <c r="B58" s="129"/>
      <c r="C58" s="210" t="s">
        <v>108</v>
      </c>
      <c r="D58" s="197" t="s">
        <v>207</v>
      </c>
      <c r="E58" s="217">
        <v>0</v>
      </c>
      <c r="F58" s="204">
        <v>90.62</v>
      </c>
      <c r="G58" s="201">
        <f t="shared" si="0"/>
        <v>0</v>
      </c>
      <c r="H58" s="206"/>
      <c r="I58" s="217">
        <v>180</v>
      </c>
      <c r="J58" s="201">
        <f t="shared" si="1"/>
        <v>92.03367200000001</v>
      </c>
      <c r="K58" s="201">
        <f t="shared" si="2"/>
        <v>16566.060960000003</v>
      </c>
      <c r="L58" s="206"/>
      <c r="M58" s="206"/>
      <c r="N58" s="203">
        <f>G58+K58</f>
        <v>16566.060960000003</v>
      </c>
      <c r="O58" s="4"/>
    </row>
    <row r="59" spans="1:15">
      <c r="A59" s="32"/>
      <c r="B59" s="129"/>
      <c r="C59" s="210" t="s">
        <v>86</v>
      </c>
      <c r="D59" s="197" t="s">
        <v>207</v>
      </c>
      <c r="E59" s="217">
        <v>0</v>
      </c>
      <c r="F59" s="204">
        <v>128.78</v>
      </c>
      <c r="G59" s="201">
        <f t="shared" si="0"/>
        <v>0</v>
      </c>
      <c r="H59" s="206"/>
      <c r="I59" s="217">
        <v>340</v>
      </c>
      <c r="J59" s="201">
        <f t="shared" si="1"/>
        <v>130.78896800000001</v>
      </c>
      <c r="K59" s="201">
        <f t="shared" si="2"/>
        <v>44468.24912</v>
      </c>
      <c r="L59" s="206"/>
      <c r="M59" s="206"/>
      <c r="N59" s="203">
        <f>G59+K59</f>
        <v>44468.24912</v>
      </c>
      <c r="O59" s="4"/>
    </row>
    <row r="60" spans="1:15">
      <c r="A60" s="32"/>
      <c r="B60" s="129"/>
      <c r="C60" s="210" t="s">
        <v>256</v>
      </c>
      <c r="D60" s="197" t="s">
        <v>207</v>
      </c>
      <c r="E60" s="217">
        <v>0</v>
      </c>
      <c r="F60" s="204">
        <v>111.36</v>
      </c>
      <c r="G60" s="201">
        <f t="shared" si="0"/>
        <v>0</v>
      </c>
      <c r="H60" s="206"/>
      <c r="I60" s="217">
        <v>340</v>
      </c>
      <c r="J60" s="201">
        <f t="shared" si="1"/>
        <v>113.097216</v>
      </c>
      <c r="K60" s="201">
        <f t="shared" si="2"/>
        <v>38453.053440000003</v>
      </c>
      <c r="L60" s="206"/>
      <c r="M60" s="206"/>
      <c r="N60" s="203">
        <f>G60+K60</f>
        <v>38453.053440000003</v>
      </c>
      <c r="O60" s="4"/>
    </row>
    <row r="61" spans="1:15">
      <c r="A61" s="32"/>
      <c r="B61" s="129"/>
      <c r="C61" s="210" t="s">
        <v>89</v>
      </c>
      <c r="D61" s="197" t="s">
        <v>207</v>
      </c>
      <c r="E61" s="217">
        <v>0</v>
      </c>
      <c r="F61" s="200">
        <v>96.84</v>
      </c>
      <c r="G61" s="201">
        <f t="shared" si="0"/>
        <v>0</v>
      </c>
      <c r="H61" s="202"/>
      <c r="I61" s="217">
        <v>240</v>
      </c>
      <c r="J61" s="201">
        <f t="shared" si="1"/>
        <v>98.350704000000007</v>
      </c>
      <c r="K61" s="201">
        <f t="shared" si="2"/>
        <v>23604.168960000003</v>
      </c>
      <c r="L61" s="202"/>
      <c r="M61" s="202"/>
      <c r="N61" s="203">
        <f>G61+K61</f>
        <v>23604.168960000003</v>
      </c>
      <c r="O61" s="4"/>
    </row>
    <row r="62" spans="1:15">
      <c r="A62" s="32"/>
      <c r="B62" s="129"/>
      <c r="C62" s="210" t="s">
        <v>88</v>
      </c>
      <c r="D62" s="197" t="s">
        <v>207</v>
      </c>
      <c r="E62" s="217">
        <v>0</v>
      </c>
      <c r="F62" s="204">
        <v>87.18</v>
      </c>
      <c r="G62" s="201">
        <f t="shared" si="0"/>
        <v>0</v>
      </c>
      <c r="H62" s="206"/>
      <c r="I62" s="217">
        <v>240</v>
      </c>
      <c r="J62" s="201">
        <f t="shared" si="1"/>
        <v>88.540008000000014</v>
      </c>
      <c r="K62" s="201">
        <f t="shared" si="2"/>
        <v>21249.601920000005</v>
      </c>
      <c r="L62" s="206"/>
      <c r="M62" s="206"/>
      <c r="N62" s="203">
        <f>G62+K62</f>
        <v>21249.601920000005</v>
      </c>
      <c r="O62" s="4"/>
    </row>
    <row r="63" spans="1:15">
      <c r="A63" s="32"/>
      <c r="B63" s="129"/>
      <c r="C63" s="210" t="s">
        <v>179</v>
      </c>
      <c r="D63" s="197" t="s">
        <v>207</v>
      </c>
      <c r="E63" s="217">
        <v>0</v>
      </c>
      <c r="F63" s="204">
        <v>95.29</v>
      </c>
      <c r="G63" s="201">
        <f t="shared" si="0"/>
        <v>0</v>
      </c>
      <c r="H63" s="202"/>
      <c r="I63" s="217">
        <v>240</v>
      </c>
      <c r="J63" s="201">
        <f t="shared" si="1"/>
        <v>96.776524000000009</v>
      </c>
      <c r="K63" s="201">
        <f t="shared" si="2"/>
        <v>23226.365760000001</v>
      </c>
      <c r="L63" s="202"/>
      <c r="M63" s="202"/>
      <c r="N63" s="203">
        <f>G63+K63</f>
        <v>23226.365760000001</v>
      </c>
      <c r="O63" s="4"/>
    </row>
    <row r="64" spans="1:15">
      <c r="A64" s="32"/>
      <c r="B64" s="129"/>
      <c r="C64" s="210" t="s">
        <v>178</v>
      </c>
      <c r="D64" s="197" t="s">
        <v>207</v>
      </c>
      <c r="E64" s="217">
        <v>0</v>
      </c>
      <c r="F64" s="204">
        <v>82.63</v>
      </c>
      <c r="G64" s="201">
        <f t="shared" si="0"/>
        <v>0</v>
      </c>
      <c r="H64" s="206"/>
      <c r="I64" s="217">
        <v>960</v>
      </c>
      <c r="J64" s="201">
        <f t="shared" si="1"/>
        <v>83.919027999999997</v>
      </c>
      <c r="K64" s="201">
        <f t="shared" si="2"/>
        <v>80562.266879999996</v>
      </c>
      <c r="L64" s="206"/>
      <c r="M64" s="206"/>
      <c r="N64" s="203">
        <f>G64+K64</f>
        <v>80562.266879999996</v>
      </c>
      <c r="O64" s="4"/>
    </row>
    <row r="65" spans="1:22">
      <c r="A65" s="32"/>
      <c r="B65" s="129"/>
      <c r="C65" s="210" t="s">
        <v>73</v>
      </c>
      <c r="D65" s="197" t="s">
        <v>207</v>
      </c>
      <c r="E65" s="217">
        <v>0</v>
      </c>
      <c r="F65" s="204">
        <v>109.41</v>
      </c>
      <c r="G65" s="201">
        <f t="shared" si="0"/>
        <v>0</v>
      </c>
      <c r="H65" s="206"/>
      <c r="I65" s="217">
        <v>480</v>
      </c>
      <c r="J65" s="201">
        <f t="shared" si="1"/>
        <v>111.11679600000001</v>
      </c>
      <c r="K65" s="201">
        <f t="shared" si="2"/>
        <v>53336.062080000003</v>
      </c>
      <c r="L65" s="206"/>
      <c r="M65" s="206"/>
      <c r="N65" s="203">
        <f>G65+K65</f>
        <v>53336.062080000003</v>
      </c>
      <c r="O65" s="4"/>
    </row>
    <row r="66" spans="1:22">
      <c r="A66" s="32"/>
      <c r="B66" s="129"/>
      <c r="C66" s="210" t="s">
        <v>71</v>
      </c>
      <c r="D66" s="197" t="s">
        <v>207</v>
      </c>
      <c r="E66" s="217">
        <v>0</v>
      </c>
      <c r="F66" s="204">
        <v>132.47999999999999</v>
      </c>
      <c r="G66" s="201">
        <f t="shared" si="0"/>
        <v>0</v>
      </c>
      <c r="H66" s="206"/>
      <c r="I66" s="217">
        <v>480</v>
      </c>
      <c r="J66" s="201">
        <f t="shared" si="1"/>
        <v>134.54668799999999</v>
      </c>
      <c r="K66" s="201">
        <f t="shared" si="2"/>
        <v>64582.410239999997</v>
      </c>
      <c r="L66" s="206"/>
      <c r="M66" s="206"/>
      <c r="N66" s="203">
        <f>G66+K66</f>
        <v>64582.410239999997</v>
      </c>
      <c r="O66" s="4"/>
    </row>
    <row r="67" spans="1:22">
      <c r="A67" s="32"/>
      <c r="B67" s="129"/>
      <c r="C67" s="130"/>
      <c r="D67" s="197"/>
      <c r="E67" s="199"/>
      <c r="F67" s="204"/>
      <c r="G67" s="205"/>
      <c r="H67" s="206"/>
      <c r="I67" s="199"/>
      <c r="J67" s="201"/>
      <c r="K67" s="205"/>
      <c r="L67" s="206"/>
      <c r="M67" s="206"/>
      <c r="N67" s="203"/>
      <c r="O67" s="4"/>
    </row>
    <row r="68" spans="1:22" s="224" customFormat="1">
      <c r="A68" s="32"/>
      <c r="B68" s="207" t="s">
        <v>225</v>
      </c>
      <c r="C68" s="208"/>
      <c r="D68" s="198"/>
      <c r="E68" s="198"/>
      <c r="F68" s="231"/>
      <c r="G68" s="232">
        <f>SUM(G21:G67)</f>
        <v>4136174</v>
      </c>
      <c r="H68" s="233"/>
      <c r="I68" s="198"/>
      <c r="J68" s="234"/>
      <c r="K68" s="232">
        <f>SUM(K21:K66)</f>
        <v>2513678.7561200005</v>
      </c>
      <c r="L68" s="233"/>
      <c r="M68" s="233"/>
      <c r="N68" s="235">
        <f>G68+K68</f>
        <v>6649852.75612</v>
      </c>
      <c r="O68" s="229"/>
    </row>
    <row r="69" spans="1:22">
      <c r="A69" s="32"/>
      <c r="B69" s="209"/>
      <c r="C69" s="210"/>
      <c r="D69" s="199"/>
      <c r="E69" s="199"/>
      <c r="F69" s="204"/>
      <c r="G69" s="205"/>
      <c r="H69" s="206"/>
      <c r="I69" s="199"/>
      <c r="J69" s="201"/>
      <c r="K69" s="205"/>
      <c r="L69" s="206"/>
      <c r="M69" s="206"/>
      <c r="N69" s="203"/>
      <c r="O69" s="4"/>
    </row>
    <row r="70" spans="1:22" ht="25.5">
      <c r="A70" s="32"/>
      <c r="B70" s="215" t="s">
        <v>707</v>
      </c>
      <c r="C70" s="214" t="s">
        <v>142</v>
      </c>
      <c r="D70" s="197" t="s">
        <v>207</v>
      </c>
      <c r="E70" s="199">
        <v>0</v>
      </c>
      <c r="F70" s="204">
        <v>130.91</v>
      </c>
      <c r="G70" s="201">
        <f t="shared" ref="G70:G73" si="3">E70*F70</f>
        <v>0</v>
      </c>
      <c r="H70" s="206"/>
      <c r="I70" s="217">
        <v>80</v>
      </c>
      <c r="J70" s="201">
        <f t="shared" ref="J70:J73" si="4">F70*1.0156</f>
        <v>132.95219600000001</v>
      </c>
      <c r="K70" s="201">
        <f t="shared" ref="K70:K73" si="5">I70*J70</f>
        <v>10636.17568</v>
      </c>
      <c r="L70" s="206"/>
      <c r="M70" s="206"/>
      <c r="N70" s="203">
        <f>G70+K70</f>
        <v>10636.17568</v>
      </c>
      <c r="O70" s="4"/>
    </row>
    <row r="71" spans="1:22">
      <c r="A71" s="32"/>
      <c r="B71" s="215"/>
      <c r="C71" s="214" t="s">
        <v>65</v>
      </c>
      <c r="D71" s="197" t="s">
        <v>207</v>
      </c>
      <c r="E71" s="199">
        <v>0</v>
      </c>
      <c r="F71" s="204">
        <f>'T4 NG Labor'!D211</f>
        <v>91.72</v>
      </c>
      <c r="G71" s="201">
        <f t="shared" si="3"/>
        <v>0</v>
      </c>
      <c r="H71" s="206"/>
      <c r="I71" s="217">
        <v>160</v>
      </c>
      <c r="J71" s="201">
        <f t="shared" si="4"/>
        <v>93.150832000000008</v>
      </c>
      <c r="K71" s="201">
        <f t="shared" si="5"/>
        <v>14904.133120000002</v>
      </c>
      <c r="L71" s="206"/>
      <c r="M71" s="206"/>
      <c r="N71" s="203">
        <f>G71+K71</f>
        <v>14904.133120000002</v>
      </c>
      <c r="O71" s="4"/>
    </row>
    <row r="72" spans="1:22">
      <c r="A72" s="32"/>
      <c r="B72" s="215"/>
      <c r="C72" s="210" t="s">
        <v>108</v>
      </c>
      <c r="D72" s="197" t="s">
        <v>207</v>
      </c>
      <c r="E72" s="199">
        <v>0</v>
      </c>
      <c r="F72" s="204">
        <v>90.62</v>
      </c>
      <c r="G72" s="201">
        <f t="shared" si="3"/>
        <v>0</v>
      </c>
      <c r="H72" s="206"/>
      <c r="I72" s="217">
        <v>80</v>
      </c>
      <c r="J72" s="201">
        <f t="shared" si="4"/>
        <v>92.03367200000001</v>
      </c>
      <c r="K72" s="201">
        <f t="shared" si="5"/>
        <v>7362.693760000001</v>
      </c>
      <c r="L72" s="206"/>
      <c r="M72" s="206"/>
      <c r="N72" s="203">
        <f>G72+K72</f>
        <v>7362.693760000001</v>
      </c>
      <c r="O72" s="4"/>
    </row>
    <row r="73" spans="1:22">
      <c r="A73" s="32"/>
      <c r="B73" s="129"/>
      <c r="C73" s="210" t="s">
        <v>256</v>
      </c>
      <c r="D73" s="197" t="s">
        <v>207</v>
      </c>
      <c r="E73" s="199">
        <v>0</v>
      </c>
      <c r="F73" s="204">
        <v>111.36</v>
      </c>
      <c r="G73" s="201">
        <f t="shared" si="3"/>
        <v>0</v>
      </c>
      <c r="H73" s="206"/>
      <c r="I73" s="217">
        <v>80</v>
      </c>
      <c r="J73" s="201">
        <f t="shared" si="4"/>
        <v>113.097216</v>
      </c>
      <c r="K73" s="201">
        <f t="shared" si="5"/>
        <v>9047.7772800000002</v>
      </c>
      <c r="L73" s="206"/>
      <c r="M73" s="206"/>
      <c r="N73" s="203">
        <f>G73+K73</f>
        <v>9047.7772800000002</v>
      </c>
      <c r="O73" s="4"/>
    </row>
    <row r="74" spans="1:22">
      <c r="A74" s="32"/>
      <c r="B74" s="209"/>
      <c r="C74" s="210"/>
      <c r="D74" s="197"/>
      <c r="E74" s="199"/>
      <c r="F74" s="204"/>
      <c r="G74" s="205"/>
      <c r="H74" s="206"/>
      <c r="I74" s="199"/>
      <c r="J74" s="201"/>
      <c r="K74" s="205"/>
      <c r="L74" s="206"/>
      <c r="M74" s="206"/>
      <c r="N74" s="203"/>
      <c r="O74" s="4"/>
    </row>
    <row r="75" spans="1:22" s="224" customFormat="1" ht="26.25" thickBot="1">
      <c r="A75" s="32"/>
      <c r="B75" s="211" t="s">
        <v>226</v>
      </c>
      <c r="C75" s="212"/>
      <c r="D75" s="236"/>
      <c r="E75" s="198"/>
      <c r="F75" s="231"/>
      <c r="G75" s="232">
        <f>SUM(G70:G73)</f>
        <v>0</v>
      </c>
      <c r="H75" s="233"/>
      <c r="I75" s="198"/>
      <c r="J75" s="234"/>
      <c r="K75" s="232">
        <f>SUM(K70:K73)</f>
        <v>41950.779840000003</v>
      </c>
      <c r="L75" s="233"/>
      <c r="M75" s="233"/>
      <c r="N75" s="235">
        <f>G75+K75</f>
        <v>41950.779840000003</v>
      </c>
      <c r="O75" s="229"/>
    </row>
    <row r="76" spans="1:22" s="224" customFormat="1" ht="13.5" thickBot="1">
      <c r="B76" s="75" t="s">
        <v>0</v>
      </c>
      <c r="C76" s="225"/>
      <c r="D76" s="225"/>
      <c r="E76" s="225"/>
      <c r="F76" s="225"/>
      <c r="G76" s="226">
        <f>G68+G75</f>
        <v>4136174</v>
      </c>
      <c r="H76" s="227"/>
      <c r="I76" s="226"/>
      <c r="J76" s="226"/>
      <c r="K76" s="226">
        <f>K68+K75</f>
        <v>2555629.5359600005</v>
      </c>
      <c r="L76" s="227"/>
      <c r="M76" s="227"/>
      <c r="N76" s="228">
        <f>N68+N75</f>
        <v>6691803.53596</v>
      </c>
      <c r="O76" s="229"/>
    </row>
    <row r="77" spans="1:22" ht="13.5" thickBot="1">
      <c r="B77" s="25"/>
      <c r="C77" s="25"/>
      <c r="D77" s="25"/>
      <c r="E77" s="17"/>
      <c r="F77" s="17"/>
      <c r="G77" s="16"/>
      <c r="H77" s="16"/>
      <c r="I77" s="16"/>
      <c r="J77" s="16"/>
      <c r="K77" s="16"/>
      <c r="L77" s="16"/>
      <c r="M77" s="16"/>
      <c r="N77" s="16"/>
      <c r="O77" s="5"/>
    </row>
    <row r="78" spans="1:22">
      <c r="B78" s="26" t="s">
        <v>15</v>
      </c>
      <c r="C78" s="27"/>
      <c r="D78" s="27"/>
      <c r="E78" s="27"/>
      <c r="F78" s="27"/>
      <c r="G78" s="28" t="s">
        <v>214</v>
      </c>
      <c r="H78" s="29"/>
      <c r="I78" s="29"/>
      <c r="J78" s="29"/>
      <c r="K78" s="29" t="s">
        <v>208</v>
      </c>
      <c r="L78" s="29"/>
      <c r="M78" s="29"/>
      <c r="N78" s="30" t="s">
        <v>1</v>
      </c>
      <c r="O78" s="5"/>
    </row>
    <row r="79" spans="1:22">
      <c r="B79" s="77" t="s">
        <v>197</v>
      </c>
      <c r="C79" s="78"/>
      <c r="D79" s="78"/>
      <c r="E79" s="79"/>
      <c r="F79" s="79"/>
      <c r="G79" s="79"/>
      <c r="H79" s="79"/>
      <c r="I79" s="79"/>
      <c r="J79" s="79"/>
      <c r="K79" s="79"/>
      <c r="L79" s="79"/>
      <c r="M79" s="79"/>
      <c r="N79" s="80"/>
      <c r="O79" s="6"/>
      <c r="P79" s="7"/>
      <c r="Q79" s="7"/>
      <c r="R79" s="7"/>
      <c r="S79" s="7"/>
      <c r="T79" s="7"/>
      <c r="U79" s="7"/>
      <c r="V79" s="7"/>
    </row>
    <row r="80" spans="1:22">
      <c r="B80" s="31" t="s">
        <v>18</v>
      </c>
      <c r="C80" s="69" t="s">
        <v>17</v>
      </c>
      <c r="D80" s="69"/>
      <c r="E80" s="17"/>
      <c r="F80" s="32"/>
      <c r="G80" s="205">
        <f>'HW&amp;SW Worksheet'!$E$27</f>
        <v>0</v>
      </c>
      <c r="H80" s="237"/>
      <c r="I80" s="237"/>
      <c r="J80" s="237"/>
      <c r="K80" s="205">
        <f>G80*(1+$E$17)</f>
        <v>0</v>
      </c>
      <c r="L80" s="237"/>
      <c r="M80" s="237"/>
      <c r="N80" s="203">
        <f>K80+G80</f>
        <v>0</v>
      </c>
      <c r="O80" s="6"/>
      <c r="P80" s="7"/>
      <c r="Q80" s="7"/>
      <c r="R80" s="7"/>
      <c r="S80" s="7"/>
      <c r="T80" s="7"/>
      <c r="U80" s="7"/>
      <c r="V80" s="7"/>
    </row>
    <row r="81" spans="2:22">
      <c r="B81" s="31" t="s">
        <v>16</v>
      </c>
      <c r="C81" s="69" t="s">
        <v>17</v>
      </c>
      <c r="D81" s="69"/>
      <c r="E81" s="17"/>
      <c r="F81" s="32"/>
      <c r="G81" s="205">
        <f>'Travel Worksheet'!$F$19</f>
        <v>12580.160000000002</v>
      </c>
      <c r="H81" s="237"/>
      <c r="I81" s="237"/>
      <c r="J81" s="237"/>
      <c r="K81" s="205">
        <f>G81*(1+$E$17)</f>
        <v>12776.410496000002</v>
      </c>
      <c r="L81" s="237"/>
      <c r="M81" s="237"/>
      <c r="N81" s="203">
        <f>K81+G81</f>
        <v>25356.570496000004</v>
      </c>
      <c r="O81" s="6"/>
      <c r="P81" s="7"/>
      <c r="Q81" s="7"/>
      <c r="R81" s="7"/>
      <c r="S81" s="7"/>
      <c r="T81" s="7"/>
      <c r="U81" s="7"/>
      <c r="V81" s="7"/>
    </row>
    <row r="82" spans="2:22" ht="13.5" thickBot="1">
      <c r="B82" s="277" t="s">
        <v>11</v>
      </c>
      <c r="C82" s="278"/>
      <c r="D82" s="135"/>
      <c r="E82" s="62"/>
      <c r="F82" s="33"/>
      <c r="G82" s="34"/>
      <c r="H82" s="34"/>
      <c r="I82" s="34"/>
      <c r="J82" s="34"/>
      <c r="K82" s="34"/>
      <c r="L82" s="34"/>
      <c r="M82" s="34"/>
      <c r="N82" s="35"/>
      <c r="O82" s="6"/>
      <c r="P82" s="7"/>
      <c r="Q82" s="7"/>
      <c r="R82" s="7"/>
      <c r="S82" s="7"/>
      <c r="T82" s="7"/>
      <c r="U82" s="7"/>
      <c r="V82" s="7"/>
    </row>
    <row r="83" spans="2:22" ht="13.5" thickBot="1">
      <c r="B83" s="279" t="s">
        <v>3</v>
      </c>
      <c r="C83" s="280"/>
      <c r="D83" s="140"/>
      <c r="E83" s="281"/>
      <c r="F83" s="282"/>
      <c r="G83" s="238">
        <f t="shared" ref="G83:K83" si="6">SUM(G80:G81)</f>
        <v>12580.160000000002</v>
      </c>
      <c r="H83" s="238"/>
      <c r="I83" s="238"/>
      <c r="J83" s="238"/>
      <c r="K83" s="238">
        <f t="shared" si="6"/>
        <v>12776.410496000002</v>
      </c>
      <c r="L83" s="238"/>
      <c r="M83" s="238"/>
      <c r="N83" s="239">
        <f>SUM(N80:N81)</f>
        <v>25356.570496000004</v>
      </c>
      <c r="O83" s="6"/>
      <c r="P83" s="7"/>
      <c r="Q83" s="7"/>
      <c r="R83" s="7"/>
      <c r="S83" s="7"/>
      <c r="T83" s="7"/>
      <c r="U83" s="7"/>
      <c r="V83" s="7"/>
    </row>
    <row r="84" spans="2:22">
      <c r="B84" s="15"/>
      <c r="C84" s="15"/>
      <c r="D84" s="15"/>
      <c r="E84" s="15"/>
      <c r="F84" s="18"/>
      <c r="G84" s="16"/>
      <c r="H84" s="16"/>
      <c r="I84" s="16"/>
      <c r="J84" s="16"/>
      <c r="K84" s="16"/>
      <c r="L84" s="16"/>
      <c r="M84" s="16"/>
      <c r="N84" s="16"/>
      <c r="O84" s="6"/>
      <c r="P84" s="7"/>
      <c r="Q84" s="7"/>
      <c r="R84" s="7"/>
      <c r="S84" s="7"/>
      <c r="T84" s="7"/>
      <c r="U84" s="7"/>
      <c r="V84" s="7"/>
    </row>
    <row r="85" spans="2:22" ht="13.5" thickBot="1">
      <c r="B85" s="15"/>
      <c r="C85" s="15"/>
      <c r="D85" s="15"/>
      <c r="E85" s="15"/>
      <c r="F85" s="15"/>
      <c r="G85" s="16"/>
      <c r="H85" s="16"/>
      <c r="I85" s="16"/>
      <c r="J85" s="16"/>
      <c r="K85" s="16"/>
      <c r="L85" s="16"/>
      <c r="M85" s="16"/>
      <c r="N85" s="16"/>
      <c r="O85" s="6"/>
      <c r="P85" s="7"/>
      <c r="Q85" s="7"/>
      <c r="R85" s="7"/>
      <c r="S85" s="7"/>
      <c r="T85" s="7"/>
      <c r="U85" s="7"/>
      <c r="V85" s="7"/>
    </row>
    <row r="86" spans="2:22" ht="13.5" thickBot="1">
      <c r="B86" s="76" t="s">
        <v>217</v>
      </c>
      <c r="C86" s="36"/>
      <c r="D86" s="36"/>
      <c r="E86" s="36"/>
      <c r="F86" s="36"/>
      <c r="G86" s="240">
        <f>ROUND(G83+G76,0)</f>
        <v>4148754</v>
      </c>
      <c r="H86" s="240"/>
      <c r="I86" s="241"/>
      <c r="J86" s="241"/>
      <c r="K86" s="240">
        <f>ROUND(K83+K76,0)</f>
        <v>2568406</v>
      </c>
      <c r="L86" s="240"/>
      <c r="M86" s="240"/>
      <c r="N86" s="242">
        <f>G86+K86</f>
        <v>6717160</v>
      </c>
      <c r="O86" s="6"/>
      <c r="P86" s="7"/>
      <c r="Q86" s="7"/>
      <c r="R86" s="7"/>
      <c r="S86" s="7"/>
      <c r="T86" s="7"/>
      <c r="U86" s="7"/>
      <c r="V86" s="7"/>
    </row>
    <row r="87" spans="2:22">
      <c r="B87" s="2"/>
      <c r="C87" s="2"/>
      <c r="D87" s="2"/>
      <c r="E87" s="2"/>
      <c r="F87" s="2"/>
      <c r="G87" s="3"/>
      <c r="H87" s="3"/>
      <c r="I87" s="3"/>
      <c r="J87" s="3"/>
      <c r="K87" s="3"/>
      <c r="L87" s="3"/>
      <c r="M87" s="3"/>
      <c r="N87" s="3"/>
      <c r="O87" s="6"/>
      <c r="P87" s="7"/>
      <c r="Q87" s="7"/>
      <c r="R87" s="7"/>
      <c r="S87" s="7"/>
      <c r="T87" s="7"/>
      <c r="U87" s="7"/>
      <c r="V87" s="7"/>
    </row>
    <row r="88" spans="2:22" ht="15.75">
      <c r="B88" s="249" t="s">
        <v>216</v>
      </c>
      <c r="C88" s="249"/>
      <c r="D88" s="249"/>
      <c r="E88" s="249"/>
      <c r="F88" s="249"/>
      <c r="G88" s="249"/>
      <c r="H88" s="249"/>
      <c r="I88" s="249"/>
      <c r="J88" s="249"/>
      <c r="K88" s="249"/>
      <c r="L88" s="249"/>
      <c r="M88" s="249"/>
      <c r="N88" s="249"/>
      <c r="O88" s="6"/>
      <c r="P88" s="7"/>
      <c r="Q88" s="7"/>
      <c r="R88" s="7"/>
      <c r="S88" s="7"/>
      <c r="T88" s="7"/>
      <c r="U88" s="7"/>
      <c r="V88" s="7"/>
    </row>
    <row r="89" spans="2:22" ht="15.75">
      <c r="B89" s="249" t="s">
        <v>215</v>
      </c>
      <c r="C89" s="249"/>
      <c r="D89" s="249"/>
      <c r="E89" s="249"/>
      <c r="F89" s="249"/>
      <c r="G89" s="249"/>
      <c r="H89" s="249"/>
      <c r="I89" s="249"/>
      <c r="J89" s="249"/>
      <c r="K89" s="249"/>
      <c r="L89" s="249"/>
      <c r="M89" s="249"/>
      <c r="N89" s="249"/>
      <c r="O89" s="6"/>
      <c r="P89" s="7"/>
      <c r="Q89" s="7"/>
      <c r="R89" s="7"/>
      <c r="S89" s="7"/>
      <c r="T89" s="7"/>
      <c r="U89" s="7"/>
      <c r="V89" s="7"/>
    </row>
    <row r="90" spans="2:22">
      <c r="O90" s="6"/>
      <c r="P90" s="7"/>
      <c r="Q90" s="7"/>
      <c r="R90" s="7"/>
      <c r="S90" s="7"/>
      <c r="T90" s="7"/>
      <c r="U90" s="7"/>
      <c r="V90" s="7"/>
    </row>
    <row r="91" spans="2:22">
      <c r="O91" s="6"/>
      <c r="P91" s="7"/>
      <c r="Q91" s="7"/>
      <c r="R91" s="7"/>
      <c r="S91" s="7"/>
      <c r="T91" s="7"/>
      <c r="U91" s="7"/>
      <c r="V91" s="7"/>
    </row>
    <row r="92" spans="2:22">
      <c r="O92" s="6"/>
      <c r="P92" s="7"/>
      <c r="Q92" s="7"/>
      <c r="R92" s="7"/>
      <c r="S92" s="7"/>
      <c r="T92" s="7"/>
      <c r="U92" s="7"/>
      <c r="V92" s="7"/>
    </row>
    <row r="93" spans="2:22">
      <c r="O93" s="6"/>
      <c r="P93" s="7"/>
      <c r="Q93" s="7"/>
      <c r="R93" s="7"/>
      <c r="S93" s="7"/>
      <c r="T93" s="7"/>
      <c r="U93" s="7"/>
      <c r="V93" s="7"/>
    </row>
    <row r="94" spans="2:22">
      <c r="O94" s="6"/>
      <c r="P94" s="7"/>
      <c r="Q94" s="7"/>
      <c r="R94" s="7"/>
      <c r="S94" s="7"/>
      <c r="T94" s="7"/>
      <c r="U94" s="7"/>
      <c r="V94" s="7"/>
    </row>
    <row r="95" spans="2:22">
      <c r="O95" s="6"/>
      <c r="P95" s="7"/>
      <c r="Q95" s="7"/>
      <c r="R95" s="7"/>
      <c r="S95" s="7"/>
      <c r="T95" s="7"/>
      <c r="U95" s="7"/>
      <c r="V95" s="7"/>
    </row>
    <row r="96" spans="2:22">
      <c r="O96" s="6"/>
      <c r="P96" s="7"/>
      <c r="Q96" s="7"/>
      <c r="R96" s="7"/>
      <c r="S96" s="7"/>
      <c r="T96" s="7"/>
      <c r="U96" s="7"/>
      <c r="V96" s="7"/>
    </row>
    <row r="97" spans="15:22">
      <c r="O97" s="6"/>
      <c r="P97" s="7"/>
      <c r="Q97" s="7"/>
      <c r="R97" s="7"/>
      <c r="S97" s="7"/>
      <c r="T97" s="7"/>
      <c r="U97" s="7"/>
      <c r="V97" s="7"/>
    </row>
    <row r="98" spans="15:22">
      <c r="O98" s="6"/>
      <c r="P98" s="7"/>
      <c r="Q98" s="7"/>
      <c r="R98" s="7"/>
      <c r="S98" s="7"/>
      <c r="T98" s="7"/>
      <c r="U98" s="7"/>
      <c r="V98" s="7"/>
    </row>
    <row r="99" spans="15:22">
      <c r="O99" s="6"/>
      <c r="P99" s="7"/>
      <c r="Q99" s="7"/>
      <c r="R99" s="7"/>
      <c r="S99" s="7"/>
      <c r="T99" s="7"/>
      <c r="U99" s="7"/>
      <c r="V99" s="7"/>
    </row>
  </sheetData>
  <mergeCells count="22">
    <mergeCell ref="B88:N88"/>
    <mergeCell ref="B89:N89"/>
    <mergeCell ref="B13:N13"/>
    <mergeCell ref="B14:N14"/>
    <mergeCell ref="B15:N15"/>
    <mergeCell ref="B82:C82"/>
    <mergeCell ref="B83:C83"/>
    <mergeCell ref="E83:F83"/>
    <mergeCell ref="C6:E6"/>
    <mergeCell ref="C10:E10"/>
    <mergeCell ref="B1:N1"/>
    <mergeCell ref="B2:N2"/>
    <mergeCell ref="B3:N3"/>
    <mergeCell ref="B4:N4"/>
    <mergeCell ref="F5:G5"/>
    <mergeCell ref="H5:L5"/>
    <mergeCell ref="F6:G6"/>
    <mergeCell ref="H6:L6"/>
    <mergeCell ref="F7:G7"/>
    <mergeCell ref="H7:L7"/>
    <mergeCell ref="F8:G8"/>
    <mergeCell ref="H8:L8"/>
  </mergeCells>
  <printOptions horizontalCentered="1" verticalCentered="1"/>
  <pageMargins left="0.24" right="0.71" top="0" bottom="0" header="0" footer="0"/>
  <pageSetup scale="50" orientation="landscape" horizontalDpi="4294967293" r:id="rId1"/>
  <headerFooter alignWithMargins="0">
    <oddFooter xml:space="preserve">&amp;L&amp;D
page &amp;P&amp;CIf Used for Source Selection Information See FAR 2.101 and 3.104
</oddFooter>
  </headerFooter>
  <rowBreaks count="1" manualBreakCount="1">
    <brk id="1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39997558519241921"/>
    <pageSetUpPr fitToPage="1"/>
  </sheetPr>
  <dimension ref="A1:J33"/>
  <sheetViews>
    <sheetView workbookViewId="0">
      <selection activeCell="A10" sqref="A10:XFD10"/>
    </sheetView>
  </sheetViews>
  <sheetFormatPr defaultRowHeight="12.75"/>
  <cols>
    <col min="1" max="1" width="20.28515625" customWidth="1"/>
    <col min="2" max="2" width="11" customWidth="1"/>
    <col min="3" max="3" width="10.28515625" customWidth="1"/>
    <col min="4" max="4" width="10.140625" customWidth="1"/>
    <col min="5" max="5" width="14.7109375" bestFit="1" customWidth="1"/>
    <col min="6" max="6" width="11.85546875" bestFit="1" customWidth="1"/>
    <col min="7" max="7" width="12.42578125" customWidth="1"/>
    <col min="8" max="8" width="15" customWidth="1"/>
    <col min="9" max="9" width="14.28515625" customWidth="1"/>
    <col min="10" max="10" width="22.85546875" customWidth="1"/>
  </cols>
  <sheetData>
    <row r="1" spans="1:10" ht="15.75">
      <c r="A1" s="249" t="s">
        <v>216</v>
      </c>
      <c r="B1" s="249"/>
      <c r="C1" s="249"/>
      <c r="D1" s="249"/>
      <c r="E1" s="249"/>
      <c r="F1" s="249"/>
      <c r="G1" s="249"/>
      <c r="H1" s="249"/>
      <c r="I1" s="249"/>
      <c r="J1" s="249"/>
    </row>
    <row r="2" spans="1:10" ht="15.75">
      <c r="A2" s="249" t="s">
        <v>215</v>
      </c>
      <c r="B2" s="249"/>
      <c r="C2" s="249"/>
      <c r="D2" s="249"/>
      <c r="E2" s="249"/>
      <c r="F2" s="249"/>
      <c r="G2" s="249"/>
      <c r="H2" s="249"/>
      <c r="I2" s="249"/>
      <c r="J2" s="249"/>
    </row>
    <row r="3" spans="1:10" ht="18">
      <c r="A3" s="284" t="s">
        <v>13</v>
      </c>
      <c r="B3" s="284"/>
      <c r="C3" s="284"/>
      <c r="D3" s="284"/>
      <c r="E3" s="284"/>
      <c r="F3" s="284"/>
      <c r="G3" s="284"/>
      <c r="H3" s="284"/>
      <c r="I3" s="284"/>
      <c r="J3" s="284"/>
    </row>
    <row r="4" spans="1:10" ht="18">
      <c r="A4" s="284" t="s">
        <v>25</v>
      </c>
      <c r="B4" s="284"/>
      <c r="C4" s="284"/>
      <c r="D4" s="284"/>
      <c r="E4" s="284"/>
      <c r="F4" s="284"/>
      <c r="G4" s="284"/>
      <c r="H4" s="284"/>
      <c r="I4" s="284"/>
      <c r="J4" s="284"/>
    </row>
    <row r="5" spans="1:10" ht="18">
      <c r="A5" s="284" t="str">
        <f>'Instructions_Notes to Preparer'!C9</f>
        <v>VistA Adaptive Maintenance</v>
      </c>
      <c r="B5" s="284"/>
      <c r="C5" s="284"/>
      <c r="D5" s="284"/>
      <c r="E5" s="284"/>
      <c r="F5" s="284"/>
      <c r="G5" s="284"/>
      <c r="H5" s="284"/>
      <c r="I5" s="284"/>
      <c r="J5" s="284"/>
    </row>
    <row r="6" spans="1:10" ht="18">
      <c r="A6" s="284"/>
      <c r="B6" s="284"/>
      <c r="C6" s="284"/>
      <c r="D6" s="284"/>
      <c r="E6" s="284"/>
      <c r="F6" s="284"/>
      <c r="G6" s="284"/>
      <c r="H6" s="284"/>
      <c r="I6" s="284"/>
      <c r="J6" s="284"/>
    </row>
    <row r="7" spans="1:10">
      <c r="A7" s="285" t="s">
        <v>222</v>
      </c>
      <c r="B7" s="285"/>
      <c r="C7" s="285"/>
      <c r="D7" s="285"/>
      <c r="E7" s="286"/>
      <c r="F7" s="286"/>
      <c r="G7" s="286"/>
      <c r="H7" s="286"/>
      <c r="I7" s="286"/>
      <c r="J7" s="286"/>
    </row>
    <row r="8" spans="1:10" ht="25.5">
      <c r="A8" s="43" t="s">
        <v>23</v>
      </c>
      <c r="B8" s="43" t="s">
        <v>19</v>
      </c>
      <c r="C8" s="43" t="s">
        <v>20</v>
      </c>
      <c r="D8" s="43" t="s">
        <v>21</v>
      </c>
      <c r="E8" s="43" t="s">
        <v>191</v>
      </c>
      <c r="F8" s="43" t="s">
        <v>22</v>
      </c>
    </row>
    <row r="9" spans="1:10">
      <c r="A9" s="46" t="s">
        <v>227</v>
      </c>
      <c r="B9" s="46">
        <v>4</v>
      </c>
      <c r="C9" s="46">
        <v>2</v>
      </c>
      <c r="D9" s="46">
        <v>4</v>
      </c>
      <c r="E9" s="46">
        <f>'[1]Basis of Estimate'!B25</f>
        <v>1572.5200000000002</v>
      </c>
      <c r="F9" s="220">
        <f>(B9*C9*E9)</f>
        <v>12580.160000000002</v>
      </c>
    </row>
    <row r="10" spans="1:10">
      <c r="A10" s="127"/>
      <c r="B10" s="127"/>
      <c r="C10" s="127"/>
      <c r="D10" s="127"/>
      <c r="E10" s="127"/>
      <c r="F10" s="128"/>
    </row>
    <row r="11" spans="1:10">
      <c r="A11" s="46"/>
      <c r="B11" s="46"/>
      <c r="C11" s="46"/>
      <c r="D11" s="46"/>
      <c r="E11" s="46"/>
      <c r="F11" s="45">
        <f t="shared" ref="F11:F18" si="0">(B11*C11*E11)</f>
        <v>0</v>
      </c>
    </row>
    <row r="12" spans="1:10">
      <c r="A12" s="46"/>
      <c r="B12" s="46"/>
      <c r="C12" s="46"/>
      <c r="D12" s="46"/>
      <c r="E12" s="46"/>
      <c r="F12" s="45">
        <f t="shared" si="0"/>
        <v>0</v>
      </c>
    </row>
    <row r="13" spans="1:10">
      <c r="A13" s="46"/>
      <c r="B13" s="46"/>
      <c r="C13" s="46"/>
      <c r="D13" s="46"/>
      <c r="E13" s="46"/>
      <c r="F13" s="45">
        <f t="shared" si="0"/>
        <v>0</v>
      </c>
    </row>
    <row r="14" spans="1:10">
      <c r="A14" s="46"/>
      <c r="B14" s="46"/>
      <c r="C14" s="46"/>
      <c r="D14" s="46"/>
      <c r="E14" s="46"/>
      <c r="F14" s="45">
        <f t="shared" si="0"/>
        <v>0</v>
      </c>
    </row>
    <row r="15" spans="1:10">
      <c r="A15" s="46"/>
      <c r="B15" s="46"/>
      <c r="C15" s="46"/>
      <c r="D15" s="46"/>
      <c r="E15" s="46"/>
      <c r="F15" s="45">
        <f t="shared" si="0"/>
        <v>0</v>
      </c>
    </row>
    <row r="16" spans="1:10">
      <c r="A16" s="46"/>
      <c r="B16" s="46"/>
      <c r="C16" s="46"/>
      <c r="D16" s="46"/>
      <c r="E16" s="46"/>
      <c r="F16" s="45">
        <f t="shared" si="0"/>
        <v>0</v>
      </c>
    </row>
    <row r="17" spans="1:10">
      <c r="A17" s="46"/>
      <c r="B17" s="46"/>
      <c r="C17" s="46"/>
      <c r="D17" s="46"/>
      <c r="E17" s="46"/>
      <c r="F17" s="45">
        <f t="shared" si="0"/>
        <v>0</v>
      </c>
    </row>
    <row r="18" spans="1:10">
      <c r="A18" s="46"/>
      <c r="B18" s="46"/>
      <c r="C18" s="46"/>
      <c r="D18" s="46"/>
      <c r="E18" s="46"/>
      <c r="F18" s="45">
        <f t="shared" si="0"/>
        <v>0</v>
      </c>
    </row>
    <row r="19" spans="1:10">
      <c r="A19" s="283"/>
      <c r="B19" s="283"/>
      <c r="C19" s="283"/>
      <c r="D19" s="283"/>
      <c r="E19" s="44" t="s">
        <v>24</v>
      </c>
      <c r="F19" s="131">
        <f>SUM(F9:F18)</f>
        <v>12580.160000000002</v>
      </c>
      <c r="H19" s="70"/>
    </row>
    <row r="20" spans="1:10" ht="15">
      <c r="A20" s="42"/>
    </row>
    <row r="22" spans="1:10">
      <c r="A22" s="38"/>
    </row>
    <row r="23" spans="1:10">
      <c r="A23" t="s">
        <v>201</v>
      </c>
    </row>
    <row r="25" spans="1:10">
      <c r="A25" s="40" t="s">
        <v>37</v>
      </c>
    </row>
    <row r="26" spans="1:10">
      <c r="A26" s="58" t="s">
        <v>36</v>
      </c>
      <c r="B26" s="57" t="s">
        <v>35</v>
      </c>
    </row>
    <row r="27" spans="1:10">
      <c r="A27" s="58" t="s">
        <v>39</v>
      </c>
      <c r="B27" s="57" t="s">
        <v>38</v>
      </c>
    </row>
    <row r="28" spans="1:10">
      <c r="A28" s="58" t="s">
        <v>195</v>
      </c>
      <c r="B28" s="74" t="s">
        <v>196</v>
      </c>
    </row>
    <row r="29" spans="1:10">
      <c r="B29" s="40" t="s">
        <v>277</v>
      </c>
    </row>
    <row r="30" spans="1:10">
      <c r="B30" t="s">
        <v>231</v>
      </c>
    </row>
    <row r="31" spans="1:10">
      <c r="B31" t="s">
        <v>232</v>
      </c>
    </row>
    <row r="32" spans="1:10" ht="15.75">
      <c r="A32" s="249" t="s">
        <v>216</v>
      </c>
      <c r="B32" s="249"/>
      <c r="C32" s="249"/>
      <c r="D32" s="249"/>
      <c r="E32" s="249"/>
      <c r="F32" s="249"/>
      <c r="G32" s="249"/>
      <c r="H32" s="249"/>
      <c r="I32" s="249"/>
      <c r="J32" s="249"/>
    </row>
    <row r="33" spans="1:10" ht="15.75">
      <c r="A33" s="249" t="s">
        <v>215</v>
      </c>
      <c r="B33" s="249"/>
      <c r="C33" s="249"/>
      <c r="D33" s="249"/>
      <c r="E33" s="249"/>
      <c r="F33" s="249"/>
      <c r="G33" s="249"/>
      <c r="H33" s="249"/>
      <c r="I33" s="249"/>
      <c r="J33" s="249"/>
    </row>
  </sheetData>
  <mergeCells count="12">
    <mergeCell ref="A1:J1"/>
    <mergeCell ref="A2:J2"/>
    <mergeCell ref="A32:J32"/>
    <mergeCell ref="A33:J33"/>
    <mergeCell ref="A19:D19"/>
    <mergeCell ref="A3:J3"/>
    <mergeCell ref="A4:J4"/>
    <mergeCell ref="A5:J5"/>
    <mergeCell ref="A6:J6"/>
    <mergeCell ref="A7:D7"/>
    <mergeCell ref="E7:G7"/>
    <mergeCell ref="H7:J7"/>
  </mergeCells>
  <hyperlinks>
    <hyperlink ref="B26" r:id="rId1"/>
    <hyperlink ref="B27" r:id="rId2"/>
    <hyperlink ref="B28" r:id="rId3"/>
  </hyperlinks>
  <pageMargins left="0.7" right="0.7" top="0.75" bottom="0.75" header="0.3" footer="0.3"/>
  <pageSetup scale="88" orientation="landscape" r:id="rId4"/>
  <headerFooter>
    <oddFooter>&amp;L&amp;D
page&amp;P&amp;CTravel Worksheet
&amp;F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59999389629810485"/>
    <pageSetUpPr fitToPage="1"/>
  </sheetPr>
  <dimension ref="A1:H33"/>
  <sheetViews>
    <sheetView workbookViewId="0">
      <selection activeCell="D16" sqref="D16"/>
    </sheetView>
  </sheetViews>
  <sheetFormatPr defaultRowHeight="12.75"/>
  <cols>
    <col min="1" max="1" width="7.7109375" bestFit="1" customWidth="1"/>
    <col min="2" max="2" width="29.28515625" bestFit="1" customWidth="1"/>
    <col min="3" max="3" width="10.42578125" bestFit="1" customWidth="1"/>
    <col min="4" max="4" width="16" customWidth="1"/>
    <col min="5" max="5" width="21.140625" bestFit="1" customWidth="1"/>
    <col min="7" max="7" width="12.42578125" customWidth="1"/>
    <col min="8" max="8" width="15" customWidth="1"/>
  </cols>
  <sheetData>
    <row r="1" spans="1:8" ht="15.75">
      <c r="A1" s="249" t="s">
        <v>216</v>
      </c>
      <c r="B1" s="249"/>
      <c r="C1" s="249"/>
      <c r="D1" s="249"/>
      <c r="E1" s="249"/>
      <c r="F1" s="249"/>
      <c r="G1" s="249"/>
      <c r="H1" s="249"/>
    </row>
    <row r="2" spans="1:8" ht="15.75">
      <c r="A2" s="249" t="s">
        <v>215</v>
      </c>
      <c r="B2" s="249"/>
      <c r="C2" s="249"/>
      <c r="D2" s="249"/>
      <c r="E2" s="249"/>
      <c r="F2" s="249"/>
      <c r="G2" s="249"/>
      <c r="H2" s="249"/>
    </row>
    <row r="3" spans="1:8" ht="18">
      <c r="A3" s="284" t="s">
        <v>13</v>
      </c>
      <c r="B3" s="284"/>
      <c r="C3" s="284"/>
      <c r="D3" s="284"/>
      <c r="E3" s="284"/>
      <c r="F3" s="284"/>
      <c r="G3" s="284"/>
      <c r="H3" s="284"/>
    </row>
    <row r="4" spans="1:8" ht="18">
      <c r="A4" s="284" t="s">
        <v>26</v>
      </c>
      <c r="B4" s="284"/>
      <c r="C4" s="284"/>
      <c r="D4" s="284"/>
      <c r="E4" s="284"/>
      <c r="F4" s="284"/>
      <c r="G4" s="284"/>
      <c r="H4" s="284"/>
    </row>
    <row r="5" spans="1:8" ht="18">
      <c r="A5" s="284" t="str">
        <f>'Instructions_Notes to Preparer'!C9</f>
        <v>VistA Adaptive Maintenance</v>
      </c>
      <c r="B5" s="284"/>
      <c r="C5" s="284"/>
      <c r="D5" s="284"/>
      <c r="E5" s="284"/>
      <c r="F5" s="284"/>
      <c r="G5" s="284"/>
      <c r="H5" s="284"/>
    </row>
    <row r="6" spans="1:8" ht="18">
      <c r="A6" s="284"/>
      <c r="B6" s="284"/>
      <c r="C6" s="284"/>
      <c r="D6" s="284"/>
      <c r="E6" s="284"/>
      <c r="F6" s="284"/>
      <c r="G6" s="284"/>
      <c r="H6" s="284"/>
    </row>
    <row r="7" spans="1:8">
      <c r="A7" s="286"/>
      <c r="B7" s="286"/>
      <c r="C7" s="286"/>
      <c r="D7" s="286"/>
      <c r="E7" s="286"/>
      <c r="F7" s="286"/>
      <c r="G7" s="286"/>
      <c r="H7" s="47"/>
    </row>
    <row r="8" spans="1:8" ht="15.75">
      <c r="A8" s="48" t="s">
        <v>27</v>
      </c>
      <c r="B8" s="48" t="s">
        <v>28</v>
      </c>
      <c r="C8" s="48" t="s">
        <v>29</v>
      </c>
      <c r="D8" s="48" t="s">
        <v>30</v>
      </c>
      <c r="E8" s="48" t="s">
        <v>31</v>
      </c>
      <c r="F8" s="290" t="s">
        <v>192</v>
      </c>
      <c r="G8" s="291"/>
      <c r="H8" s="292"/>
    </row>
    <row r="9" spans="1:8" s="40" customFormat="1">
      <c r="A9" s="46"/>
      <c r="B9" s="46" t="s">
        <v>714</v>
      </c>
      <c r="C9" s="46">
        <v>0</v>
      </c>
      <c r="D9" s="46">
        <v>0</v>
      </c>
      <c r="E9" s="45">
        <f>C9*D9</f>
        <v>0</v>
      </c>
      <c r="F9" s="293"/>
      <c r="G9" s="294"/>
      <c r="H9" s="295"/>
    </row>
    <row r="10" spans="1:8">
      <c r="A10" s="50"/>
      <c r="B10" s="50"/>
      <c r="C10" s="50"/>
      <c r="D10" s="50"/>
      <c r="E10" s="49">
        <f t="shared" ref="E10:E26" si="0">C10*D10</f>
        <v>0</v>
      </c>
      <c r="F10" s="287"/>
      <c r="G10" s="288"/>
      <c r="H10" s="289"/>
    </row>
    <row r="11" spans="1:8">
      <c r="A11" s="50"/>
      <c r="B11" s="50"/>
      <c r="C11" s="50"/>
      <c r="D11" s="50"/>
      <c r="E11" s="49">
        <f t="shared" si="0"/>
        <v>0</v>
      </c>
      <c r="F11" s="287"/>
      <c r="G11" s="288"/>
      <c r="H11" s="289"/>
    </row>
    <row r="12" spans="1:8">
      <c r="A12" s="50"/>
      <c r="B12" s="50"/>
      <c r="C12" s="50"/>
      <c r="D12" s="50"/>
      <c r="E12" s="49">
        <f t="shared" si="0"/>
        <v>0</v>
      </c>
      <c r="F12" s="287"/>
      <c r="G12" s="288"/>
      <c r="H12" s="289"/>
    </row>
    <row r="13" spans="1:8">
      <c r="A13" s="50"/>
      <c r="B13" s="50"/>
      <c r="C13" s="50"/>
      <c r="D13" s="50"/>
      <c r="E13" s="49">
        <f t="shared" si="0"/>
        <v>0</v>
      </c>
      <c r="F13" s="287"/>
      <c r="G13" s="288"/>
      <c r="H13" s="289"/>
    </row>
    <row r="14" spans="1:8">
      <c r="A14" s="50"/>
      <c r="B14" s="50"/>
      <c r="C14" s="50"/>
      <c r="D14" s="50"/>
      <c r="E14" s="49">
        <f t="shared" si="0"/>
        <v>0</v>
      </c>
      <c r="F14" s="287"/>
      <c r="G14" s="288"/>
      <c r="H14" s="289"/>
    </row>
    <row r="15" spans="1:8">
      <c r="A15" s="50"/>
      <c r="B15" s="50"/>
      <c r="C15" s="50"/>
      <c r="D15" s="50"/>
      <c r="E15" s="49">
        <f t="shared" si="0"/>
        <v>0</v>
      </c>
      <c r="F15" s="287"/>
      <c r="G15" s="288"/>
      <c r="H15" s="289"/>
    </row>
    <row r="16" spans="1:8">
      <c r="A16" s="50"/>
      <c r="B16" s="50"/>
      <c r="C16" s="50"/>
      <c r="D16" s="50"/>
      <c r="E16" s="49">
        <f t="shared" si="0"/>
        <v>0</v>
      </c>
      <c r="F16" s="287"/>
      <c r="G16" s="288"/>
      <c r="H16" s="289"/>
    </row>
    <row r="17" spans="1:8">
      <c r="A17" s="50"/>
      <c r="B17" s="50"/>
      <c r="C17" s="50"/>
      <c r="D17" s="50"/>
      <c r="E17" s="49">
        <f t="shared" si="0"/>
        <v>0</v>
      </c>
      <c r="F17" s="287"/>
      <c r="G17" s="288"/>
      <c r="H17" s="289"/>
    </row>
    <row r="18" spans="1:8">
      <c r="A18" s="50"/>
      <c r="B18" s="50"/>
      <c r="C18" s="50"/>
      <c r="D18" s="50"/>
      <c r="E18" s="49">
        <f t="shared" si="0"/>
        <v>0</v>
      </c>
      <c r="F18" s="287"/>
      <c r="G18" s="288"/>
      <c r="H18" s="289"/>
    </row>
    <row r="19" spans="1:8">
      <c r="A19" s="50"/>
      <c r="B19" s="50"/>
      <c r="C19" s="50"/>
      <c r="D19" s="50"/>
      <c r="E19" s="49">
        <f t="shared" si="0"/>
        <v>0</v>
      </c>
      <c r="F19" s="287"/>
      <c r="G19" s="288"/>
      <c r="H19" s="289"/>
    </row>
    <row r="20" spans="1:8">
      <c r="A20" s="50"/>
      <c r="B20" s="50"/>
      <c r="C20" s="50"/>
      <c r="D20" s="50"/>
      <c r="E20" s="49">
        <f t="shared" si="0"/>
        <v>0</v>
      </c>
      <c r="F20" s="287"/>
      <c r="G20" s="288"/>
      <c r="H20" s="289"/>
    </row>
    <row r="21" spans="1:8">
      <c r="A21" s="50"/>
      <c r="B21" s="50"/>
      <c r="C21" s="50"/>
      <c r="D21" s="50"/>
      <c r="E21" s="49">
        <f t="shared" si="0"/>
        <v>0</v>
      </c>
      <c r="F21" s="287"/>
      <c r="G21" s="288"/>
      <c r="H21" s="289"/>
    </row>
    <row r="22" spans="1:8">
      <c r="A22" s="50"/>
      <c r="B22" s="50"/>
      <c r="C22" s="50"/>
      <c r="D22" s="50"/>
      <c r="E22" s="49">
        <f t="shared" si="0"/>
        <v>0</v>
      </c>
      <c r="F22" s="287"/>
      <c r="G22" s="288"/>
      <c r="H22" s="289"/>
    </row>
    <row r="23" spans="1:8">
      <c r="A23" s="50"/>
      <c r="B23" s="50"/>
      <c r="C23" s="50"/>
      <c r="D23" s="50"/>
      <c r="E23" s="49">
        <f t="shared" si="0"/>
        <v>0</v>
      </c>
      <c r="F23" s="287"/>
      <c r="G23" s="288"/>
      <c r="H23" s="289"/>
    </row>
    <row r="24" spans="1:8">
      <c r="A24" s="50"/>
      <c r="B24" s="50"/>
      <c r="C24" s="50"/>
      <c r="D24" s="50"/>
      <c r="E24" s="49">
        <f t="shared" si="0"/>
        <v>0</v>
      </c>
      <c r="F24" s="287"/>
      <c r="G24" s="288"/>
      <c r="H24" s="289"/>
    </row>
    <row r="25" spans="1:8">
      <c r="A25" s="50"/>
      <c r="B25" s="50"/>
      <c r="C25" s="50"/>
      <c r="D25" s="50"/>
      <c r="E25" s="49">
        <f t="shared" si="0"/>
        <v>0</v>
      </c>
      <c r="F25" s="287"/>
      <c r="G25" s="288"/>
      <c r="H25" s="289"/>
    </row>
    <row r="26" spans="1:8">
      <c r="A26" s="50"/>
      <c r="B26" s="50"/>
      <c r="C26" s="50"/>
      <c r="D26" s="50"/>
      <c r="E26" s="49">
        <f t="shared" si="0"/>
        <v>0</v>
      </c>
      <c r="F26" s="287"/>
      <c r="G26" s="288"/>
      <c r="H26" s="289"/>
    </row>
    <row r="27" spans="1:8" ht="15.75">
      <c r="C27" s="296" t="s">
        <v>32</v>
      </c>
      <c r="D27" s="297"/>
      <c r="E27" s="128">
        <f>SUM(E9:E26)</f>
        <v>0</v>
      </c>
    </row>
    <row r="30" spans="1:8">
      <c r="B30" t="s">
        <v>200</v>
      </c>
    </row>
    <row r="32" spans="1:8" ht="15.75">
      <c r="A32" s="249" t="s">
        <v>216</v>
      </c>
      <c r="B32" s="249"/>
      <c r="C32" s="249"/>
      <c r="D32" s="249"/>
      <c r="E32" s="249"/>
      <c r="F32" s="249"/>
      <c r="G32" s="249"/>
      <c r="H32" s="249"/>
    </row>
    <row r="33" spans="1:8" ht="15.75">
      <c r="A33" s="249" t="s">
        <v>215</v>
      </c>
      <c r="B33" s="249"/>
      <c r="C33" s="249"/>
      <c r="D33" s="249"/>
      <c r="E33" s="249"/>
      <c r="F33" s="249"/>
      <c r="G33" s="249"/>
      <c r="H33" s="249"/>
    </row>
  </sheetData>
  <mergeCells count="30">
    <mergeCell ref="F23:H23"/>
    <mergeCell ref="F17:H17"/>
    <mergeCell ref="F18:H18"/>
    <mergeCell ref="F19:H19"/>
    <mergeCell ref="F20:H20"/>
    <mergeCell ref="F21:H21"/>
    <mergeCell ref="F22:H22"/>
    <mergeCell ref="A32:H32"/>
    <mergeCell ref="A33:H33"/>
    <mergeCell ref="F24:H24"/>
    <mergeCell ref="F25:H25"/>
    <mergeCell ref="F26:H26"/>
    <mergeCell ref="C27:D27"/>
    <mergeCell ref="A1:H1"/>
    <mergeCell ref="A2:H2"/>
    <mergeCell ref="F8:H8"/>
    <mergeCell ref="F9:H9"/>
    <mergeCell ref="F12:H12"/>
    <mergeCell ref="A3:H3"/>
    <mergeCell ref="A4:H4"/>
    <mergeCell ref="A5:H5"/>
    <mergeCell ref="A6:H6"/>
    <mergeCell ref="A7:D7"/>
    <mergeCell ref="E7:G7"/>
    <mergeCell ref="F15:H15"/>
    <mergeCell ref="F16:H16"/>
    <mergeCell ref="F10:H10"/>
    <mergeCell ref="F11:H11"/>
    <mergeCell ref="F13:H13"/>
    <mergeCell ref="F14:H14"/>
  </mergeCells>
  <pageMargins left="0.7" right="0.7" top="0.75" bottom="0.75" header="0.3" footer="0.3"/>
  <pageSetup scale="74" orientation="landscape" r:id="rId1"/>
  <headerFooter>
    <oddFooter xml:space="preserve">&amp;L&amp;D
page&amp;P&amp;CHardware/Software Worksheet
&amp;F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4"/>
  <sheetViews>
    <sheetView workbookViewId="0">
      <selection activeCell="A6" sqref="A6:J6"/>
    </sheetView>
  </sheetViews>
  <sheetFormatPr defaultRowHeight="12.75"/>
  <cols>
    <col min="1" max="1" width="28.140625" customWidth="1"/>
    <col min="2" max="2" width="14.7109375" bestFit="1" customWidth="1"/>
    <col min="3" max="3" width="12.42578125" customWidth="1"/>
    <col min="4" max="4" width="10.140625" customWidth="1"/>
    <col min="7" max="7" width="12.42578125" customWidth="1"/>
    <col min="8" max="8" width="15" customWidth="1"/>
    <col min="9" max="9" width="14.28515625" customWidth="1"/>
    <col min="10" max="10" width="22.85546875" customWidth="1"/>
  </cols>
  <sheetData>
    <row r="1" spans="1:10" ht="15.75">
      <c r="A1" s="249" t="s">
        <v>216</v>
      </c>
      <c r="B1" s="249"/>
      <c r="C1" s="249"/>
      <c r="D1" s="249"/>
      <c r="E1" s="249"/>
      <c r="F1" s="249"/>
      <c r="G1" s="249"/>
      <c r="H1" s="249"/>
      <c r="I1" s="249"/>
      <c r="J1" s="249"/>
    </row>
    <row r="2" spans="1:10" ht="15.75">
      <c r="A2" s="249" t="s">
        <v>215</v>
      </c>
      <c r="B2" s="249"/>
      <c r="C2" s="249"/>
      <c r="D2" s="249"/>
      <c r="E2" s="249"/>
      <c r="F2" s="249"/>
      <c r="G2" s="249"/>
      <c r="H2" s="249"/>
      <c r="I2" s="249"/>
      <c r="J2" s="249"/>
    </row>
    <row r="3" spans="1:10" ht="18">
      <c r="A3" s="284" t="s">
        <v>13</v>
      </c>
      <c r="B3" s="284"/>
      <c r="C3" s="284"/>
      <c r="D3" s="284"/>
      <c r="E3" s="284"/>
      <c r="F3" s="284"/>
      <c r="G3" s="284"/>
      <c r="H3" s="284"/>
      <c r="I3" s="284"/>
      <c r="J3" s="284"/>
    </row>
    <row r="4" spans="1:10" ht="18">
      <c r="A4" s="284" t="s">
        <v>33</v>
      </c>
      <c r="B4" s="284"/>
      <c r="C4" s="284"/>
      <c r="D4" s="284"/>
      <c r="E4" s="284"/>
      <c r="F4" s="284"/>
      <c r="G4" s="284"/>
      <c r="H4" s="284"/>
      <c r="I4" s="284"/>
      <c r="J4" s="284"/>
    </row>
    <row r="5" spans="1:10" ht="18">
      <c r="A5" s="284" t="str">
        <f>'Instructions_Notes to Preparer'!C9</f>
        <v>VistA Adaptive Maintenance</v>
      </c>
      <c r="B5" s="284"/>
      <c r="C5" s="284"/>
      <c r="D5" s="284"/>
      <c r="E5" s="284"/>
      <c r="F5" s="284"/>
      <c r="G5" s="284"/>
      <c r="H5" s="284"/>
      <c r="I5" s="284"/>
      <c r="J5" s="284"/>
    </row>
    <row r="6" spans="1:10" ht="18.75" thickBot="1">
      <c r="A6" s="284"/>
      <c r="B6" s="284"/>
      <c r="C6" s="284"/>
      <c r="D6" s="284"/>
      <c r="E6" s="284"/>
      <c r="F6" s="284"/>
      <c r="G6" s="284"/>
      <c r="H6" s="284"/>
      <c r="I6" s="284"/>
      <c r="J6" s="284"/>
    </row>
    <row r="7" spans="1:10" ht="15">
      <c r="A7" s="51"/>
      <c r="B7" s="37"/>
      <c r="C7" s="37"/>
      <c r="D7" s="37"/>
      <c r="E7" s="37"/>
      <c r="F7" s="37"/>
      <c r="G7" s="37"/>
      <c r="H7" s="37"/>
      <c r="I7" s="37"/>
      <c r="J7" s="52"/>
    </row>
    <row r="8" spans="1:10">
      <c r="A8" s="121" t="s">
        <v>203</v>
      </c>
      <c r="B8" s="54"/>
      <c r="C8" s="54"/>
      <c r="D8" s="54"/>
      <c r="E8" s="54"/>
      <c r="F8" s="54"/>
      <c r="G8" s="54"/>
      <c r="H8" s="54"/>
      <c r="I8" s="54"/>
      <c r="J8" s="55"/>
    </row>
    <row r="9" spans="1:10">
      <c r="A9" s="53"/>
      <c r="B9" s="54"/>
      <c r="C9" s="54"/>
      <c r="D9" s="54"/>
      <c r="E9" s="54"/>
      <c r="F9" s="54"/>
      <c r="G9" s="54"/>
      <c r="H9" s="54"/>
      <c r="I9" s="54"/>
      <c r="J9" s="55"/>
    </row>
    <row r="10" spans="1:10">
      <c r="A10" s="116" t="s">
        <v>218</v>
      </c>
      <c r="B10" s="54"/>
      <c r="C10" s="54"/>
      <c r="D10" s="54"/>
      <c r="E10" s="54"/>
      <c r="F10" s="54"/>
      <c r="G10" s="54"/>
      <c r="H10" s="54"/>
      <c r="I10" s="54"/>
      <c r="J10" s="55"/>
    </row>
    <row r="11" spans="1:10">
      <c r="A11" s="59" t="s">
        <v>716</v>
      </c>
      <c r="B11" s="54"/>
      <c r="C11" s="54"/>
      <c r="D11" s="54"/>
      <c r="E11" s="54"/>
      <c r="F11" s="54"/>
      <c r="G11" s="54"/>
      <c r="H11" s="54"/>
      <c r="I11" s="54"/>
      <c r="J11" s="55"/>
    </row>
    <row r="12" spans="1:10">
      <c r="A12" s="59" t="s">
        <v>717</v>
      </c>
      <c r="B12" s="54"/>
      <c r="C12" s="54"/>
      <c r="D12" s="54"/>
      <c r="E12" s="54"/>
      <c r="F12" s="54"/>
      <c r="G12" s="54"/>
      <c r="H12" s="54"/>
      <c r="I12" s="54"/>
      <c r="J12" s="55"/>
    </row>
    <row r="13" spans="1:10">
      <c r="A13" s="59" t="s">
        <v>274</v>
      </c>
      <c r="B13" s="54"/>
      <c r="C13" s="54"/>
      <c r="D13" s="54"/>
      <c r="E13" s="54"/>
      <c r="F13" s="54"/>
      <c r="G13" s="54"/>
      <c r="H13" s="54"/>
      <c r="I13" s="54"/>
      <c r="J13" s="55"/>
    </row>
    <row r="14" spans="1:10">
      <c r="A14" s="53"/>
      <c r="B14" s="54"/>
      <c r="C14" s="54"/>
      <c r="D14" s="54"/>
      <c r="E14" s="54"/>
      <c r="F14" s="54"/>
      <c r="G14" s="54"/>
      <c r="H14" s="54"/>
      <c r="I14" s="54"/>
      <c r="J14" s="55"/>
    </row>
    <row r="15" spans="1:10">
      <c r="A15" s="118" t="s">
        <v>219</v>
      </c>
      <c r="B15" s="54"/>
      <c r="C15" s="54"/>
      <c r="D15" s="54"/>
      <c r="E15" s="54"/>
      <c r="F15" s="54"/>
      <c r="G15" s="54"/>
      <c r="H15" s="54"/>
      <c r="I15" s="54"/>
      <c r="J15" s="55"/>
    </row>
    <row r="16" spans="1:10">
      <c r="A16" s="119" t="s">
        <v>718</v>
      </c>
      <c r="B16" s="54"/>
      <c r="C16" s="54"/>
      <c r="D16" s="54"/>
      <c r="E16" s="54"/>
      <c r="F16" s="54"/>
      <c r="G16" s="54"/>
      <c r="H16" s="54"/>
      <c r="I16" s="54"/>
      <c r="J16" s="55"/>
    </row>
    <row r="17" spans="1:10">
      <c r="A17" s="53"/>
      <c r="B17" s="54"/>
      <c r="C17" s="54"/>
      <c r="D17" s="54"/>
      <c r="E17" s="54"/>
      <c r="F17" s="54"/>
      <c r="G17" s="54"/>
      <c r="H17" s="54"/>
      <c r="I17" s="54"/>
      <c r="J17" s="55"/>
    </row>
    <row r="18" spans="1:10">
      <c r="A18" s="118" t="s">
        <v>220</v>
      </c>
      <c r="B18" s="54"/>
      <c r="C18" s="54"/>
      <c r="D18" s="54"/>
      <c r="E18" s="54"/>
      <c r="F18" s="54"/>
      <c r="G18" s="54"/>
      <c r="H18" s="54"/>
      <c r="I18" s="54"/>
      <c r="J18" s="55"/>
    </row>
    <row r="19" spans="1:10">
      <c r="A19" s="119" t="s">
        <v>715</v>
      </c>
      <c r="B19" s="117"/>
      <c r="C19" s="117"/>
      <c r="D19" s="117"/>
      <c r="E19" s="117"/>
      <c r="F19" s="117"/>
      <c r="G19" s="54"/>
      <c r="H19" s="54"/>
      <c r="I19" s="54"/>
      <c r="J19" s="55"/>
    </row>
    <row r="20" spans="1:10">
      <c r="A20" s="53"/>
      <c r="B20" s="54"/>
      <c r="C20" s="54"/>
      <c r="D20" s="54"/>
      <c r="E20" s="54"/>
      <c r="F20" s="54"/>
      <c r="G20" s="54"/>
      <c r="H20" s="54"/>
      <c r="I20" s="54"/>
      <c r="J20" s="55"/>
    </row>
    <row r="21" spans="1:10">
      <c r="A21" s="53"/>
      <c r="B21" s="221" t="s">
        <v>227</v>
      </c>
      <c r="C21" s="122"/>
      <c r="D21" s="54"/>
      <c r="E21" s="54"/>
      <c r="F21" s="54"/>
      <c r="G21" s="54"/>
      <c r="H21" s="54"/>
      <c r="I21" s="54"/>
      <c r="J21" s="55"/>
    </row>
    <row r="22" spans="1:10">
      <c r="A22" s="132" t="s">
        <v>228</v>
      </c>
      <c r="B22" s="221">
        <v>367.24</v>
      </c>
      <c r="C22" s="122"/>
      <c r="D22" s="54"/>
      <c r="E22" s="54"/>
      <c r="F22" s="54"/>
      <c r="G22" s="54"/>
      <c r="H22" s="54"/>
      <c r="I22" s="54"/>
      <c r="J22" s="55"/>
    </row>
    <row r="23" spans="1:10">
      <c r="A23" s="132" t="s">
        <v>229</v>
      </c>
      <c r="B23" s="221">
        <f>29.99*4</f>
        <v>119.96</v>
      </c>
      <c r="C23" s="122"/>
      <c r="D23" s="54"/>
      <c r="E23" s="54"/>
      <c r="F23" s="54"/>
      <c r="G23" s="54"/>
      <c r="H23" s="54"/>
      <c r="I23" s="54"/>
      <c r="J23" s="55"/>
    </row>
    <row r="24" spans="1:10" ht="13.5" thickBot="1">
      <c r="A24" s="133" t="s">
        <v>230</v>
      </c>
      <c r="B24" s="222">
        <f>(200.33+71)*4</f>
        <v>1085.3200000000002</v>
      </c>
      <c r="C24" s="123"/>
      <c r="D24" s="54"/>
      <c r="E24" s="54"/>
      <c r="F24" s="54"/>
      <c r="G24" s="54"/>
      <c r="H24" s="54"/>
      <c r="I24" s="54"/>
      <c r="J24" s="55"/>
    </row>
    <row r="25" spans="1:10" ht="13.5" thickTop="1">
      <c r="A25" s="120" t="s">
        <v>719</v>
      </c>
      <c r="B25" s="221">
        <f>SUM(B22:B24)</f>
        <v>1572.5200000000002</v>
      </c>
      <c r="C25" s="122"/>
      <c r="D25" s="54"/>
      <c r="E25" s="54"/>
      <c r="F25" s="54"/>
      <c r="G25" s="54"/>
      <c r="H25" s="54"/>
      <c r="I25" s="54"/>
      <c r="J25" s="55"/>
    </row>
    <row r="26" spans="1:10">
      <c r="A26" s="53"/>
      <c r="B26" s="54"/>
      <c r="C26" s="54"/>
      <c r="D26" s="54"/>
      <c r="E26" s="54"/>
      <c r="F26" s="54"/>
      <c r="G26" s="54"/>
      <c r="H26" s="54"/>
      <c r="I26" s="54"/>
      <c r="J26" s="55"/>
    </row>
    <row r="27" spans="1:10">
      <c r="A27" s="53"/>
      <c r="B27" s="54"/>
      <c r="C27" s="54"/>
      <c r="D27" s="54"/>
      <c r="E27" s="54"/>
      <c r="F27" s="54"/>
      <c r="G27" s="54"/>
      <c r="H27" s="54"/>
      <c r="I27" s="54"/>
      <c r="J27" s="55"/>
    </row>
    <row r="28" spans="1:10">
      <c r="A28" s="53"/>
      <c r="B28" s="54"/>
      <c r="C28" s="54"/>
      <c r="D28" s="54"/>
      <c r="E28" s="54"/>
      <c r="F28" s="54"/>
      <c r="G28" s="54"/>
      <c r="H28" s="54"/>
      <c r="I28" s="54"/>
      <c r="J28" s="55"/>
    </row>
    <row r="29" spans="1:10">
      <c r="A29" s="53"/>
      <c r="B29" s="54"/>
      <c r="C29" s="54"/>
      <c r="D29" s="54"/>
      <c r="E29" s="54"/>
      <c r="F29" s="54"/>
      <c r="G29" s="54"/>
      <c r="H29" s="54"/>
      <c r="I29" s="54"/>
      <c r="J29" s="55"/>
    </row>
    <row r="30" spans="1:10">
      <c r="A30" s="53"/>
      <c r="B30" s="54"/>
      <c r="C30" s="54"/>
      <c r="D30" s="54"/>
      <c r="E30" s="54"/>
      <c r="F30" s="54"/>
      <c r="G30" s="54"/>
      <c r="H30" s="54"/>
      <c r="I30" s="54"/>
      <c r="J30" s="55"/>
    </row>
    <row r="31" spans="1:10">
      <c r="A31" s="53"/>
      <c r="B31" s="54"/>
      <c r="C31" s="54"/>
      <c r="D31" s="54"/>
      <c r="E31" s="54"/>
      <c r="F31" s="54"/>
      <c r="G31" s="54"/>
      <c r="H31" s="54"/>
      <c r="I31" s="54"/>
      <c r="J31" s="55"/>
    </row>
    <row r="32" spans="1:10">
      <c r="A32" s="53"/>
      <c r="B32" s="54"/>
      <c r="C32" s="54"/>
      <c r="D32" s="54"/>
      <c r="E32" s="54"/>
      <c r="F32" s="54"/>
      <c r="G32" s="54"/>
      <c r="H32" s="54"/>
      <c r="I32" s="54"/>
      <c r="J32" s="55"/>
    </row>
    <row r="33" spans="1:10">
      <c r="A33" s="53"/>
      <c r="B33" s="54"/>
      <c r="C33" s="54"/>
      <c r="D33" s="54"/>
      <c r="E33" s="54"/>
      <c r="F33" s="54"/>
      <c r="G33" s="54"/>
      <c r="H33" s="54"/>
      <c r="I33" s="54"/>
      <c r="J33" s="55"/>
    </row>
    <row r="34" spans="1:10">
      <c r="A34" s="53"/>
      <c r="B34" s="54"/>
      <c r="C34" s="54"/>
      <c r="D34" s="54"/>
      <c r="E34" s="54"/>
      <c r="F34" s="54"/>
      <c r="G34" s="54"/>
      <c r="H34" s="54"/>
      <c r="I34" s="54"/>
      <c r="J34" s="55"/>
    </row>
    <row r="35" spans="1:10">
      <c r="A35" s="53"/>
      <c r="B35" s="54"/>
      <c r="C35" s="54"/>
      <c r="D35" s="54"/>
      <c r="E35" s="54"/>
      <c r="F35" s="54"/>
      <c r="G35" s="54"/>
      <c r="H35" s="54"/>
      <c r="I35" s="54"/>
      <c r="J35" s="55"/>
    </row>
    <row r="36" spans="1:10">
      <c r="A36" s="53"/>
      <c r="B36" s="54"/>
      <c r="C36" s="54"/>
      <c r="D36" s="54"/>
      <c r="E36" s="54"/>
      <c r="F36" s="54"/>
      <c r="G36" s="54"/>
      <c r="H36" s="54"/>
      <c r="I36" s="54"/>
      <c r="J36" s="55"/>
    </row>
    <row r="37" spans="1:10">
      <c r="A37" s="53"/>
      <c r="B37" s="54"/>
      <c r="C37" s="54"/>
      <c r="D37" s="54"/>
      <c r="E37" s="54"/>
      <c r="F37" s="54"/>
      <c r="G37" s="54"/>
      <c r="H37" s="54"/>
      <c r="I37" s="54"/>
      <c r="J37" s="55"/>
    </row>
    <row r="38" spans="1:10">
      <c r="A38" s="53"/>
      <c r="B38" s="54"/>
      <c r="C38" s="54"/>
      <c r="D38" s="54"/>
      <c r="E38" s="54"/>
      <c r="F38" s="54"/>
      <c r="G38" s="54"/>
      <c r="H38" s="54"/>
      <c r="I38" s="54"/>
      <c r="J38" s="55"/>
    </row>
    <row r="39" spans="1:10">
      <c r="A39" s="53"/>
      <c r="B39" s="54"/>
      <c r="C39" s="54"/>
      <c r="D39" s="54"/>
      <c r="E39" s="54"/>
      <c r="F39" s="54"/>
      <c r="G39" s="54"/>
      <c r="H39" s="54"/>
      <c r="I39" s="54"/>
      <c r="J39" s="55"/>
    </row>
    <row r="40" spans="1:10">
      <c r="A40" s="53"/>
      <c r="B40" s="54"/>
      <c r="C40" s="54"/>
      <c r="D40" s="54"/>
      <c r="E40" s="54"/>
      <c r="F40" s="54"/>
      <c r="G40" s="54"/>
      <c r="H40" s="54"/>
      <c r="I40" s="54"/>
      <c r="J40" s="55"/>
    </row>
    <row r="41" spans="1:10" ht="13.5" thickBot="1">
      <c r="A41" s="56"/>
      <c r="B41" s="39"/>
      <c r="C41" s="39"/>
      <c r="D41" s="39"/>
      <c r="E41" s="39"/>
      <c r="F41" s="39"/>
      <c r="G41" s="39"/>
      <c r="H41" s="39"/>
      <c r="I41" s="39"/>
      <c r="J41" s="41"/>
    </row>
    <row r="43" spans="1:10" ht="15.75">
      <c r="A43" s="249" t="s">
        <v>216</v>
      </c>
      <c r="B43" s="249"/>
      <c r="C43" s="249"/>
      <c r="D43" s="249"/>
      <c r="E43" s="249"/>
      <c r="F43" s="249"/>
      <c r="G43" s="249"/>
      <c r="H43" s="249"/>
      <c r="I43" s="249"/>
      <c r="J43" s="249"/>
    </row>
    <row r="44" spans="1:10" ht="15.75">
      <c r="A44" s="249" t="s">
        <v>215</v>
      </c>
      <c r="B44" s="249"/>
      <c r="C44" s="249"/>
      <c r="D44" s="249"/>
      <c r="E44" s="249"/>
      <c r="F44" s="249"/>
      <c r="G44" s="249"/>
      <c r="H44" s="249"/>
      <c r="I44" s="249"/>
      <c r="J44" s="249"/>
    </row>
  </sheetData>
  <mergeCells count="8">
    <mergeCell ref="A1:J1"/>
    <mergeCell ref="A2:J2"/>
    <mergeCell ref="A43:J43"/>
    <mergeCell ref="A44:J44"/>
    <mergeCell ref="A3:J3"/>
    <mergeCell ref="A4:J4"/>
    <mergeCell ref="A5:J5"/>
    <mergeCell ref="A6:J6"/>
  </mergeCells>
  <pageMargins left="0.7" right="0.7" top="0.75" bottom="0.75" header="0.3" footer="0.3"/>
  <pageSetup scale="84" orientation="landscape" r:id="rId1"/>
  <headerFooter>
    <oddFooter xml:space="preserve">&amp;L&amp;D
page&amp;P&amp;CAssumptions/Groundrules
&amp;F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758"/>
  <sheetViews>
    <sheetView zoomScaleNormal="100" zoomScaleSheetLayoutView="70" workbookViewId="0">
      <pane ySplit="8" topLeftCell="A216" activePane="bottomLeft" state="frozen"/>
      <selection pane="bottomLeft" activeCell="A217" sqref="A217"/>
    </sheetView>
  </sheetViews>
  <sheetFormatPr defaultRowHeight="15"/>
  <cols>
    <col min="1" max="1" width="52.28515625" style="61" customWidth="1"/>
    <col min="2" max="2" width="17.7109375" style="152" customWidth="1"/>
    <col min="3" max="3" width="16.42578125" style="148" customWidth="1"/>
    <col min="4" max="4" width="16" style="148" customWidth="1"/>
    <col min="5" max="5" width="17.140625" style="148" customWidth="1"/>
    <col min="6" max="6" width="16.5703125" style="60" customWidth="1"/>
    <col min="7" max="16384" width="9.140625" style="60"/>
  </cols>
  <sheetData>
    <row r="1" spans="1:9" ht="21">
      <c r="A1" s="161" t="s">
        <v>233</v>
      </c>
      <c r="B1" s="151"/>
      <c r="C1" s="143"/>
      <c r="D1" s="143"/>
      <c r="E1" s="143"/>
    </row>
    <row r="2" spans="1:9" ht="21">
      <c r="A2" s="161" t="s">
        <v>688</v>
      </c>
      <c r="B2" s="151" t="s">
        <v>263</v>
      </c>
      <c r="C2" s="151" t="s">
        <v>264</v>
      </c>
      <c r="D2" s="151" t="s">
        <v>265</v>
      </c>
      <c r="E2" s="151" t="s">
        <v>266</v>
      </c>
      <c r="F2" s="151" t="s">
        <v>267</v>
      </c>
    </row>
    <row r="3" spans="1:9" ht="21">
      <c r="A3" s="161"/>
      <c r="B3" s="195" t="s">
        <v>689</v>
      </c>
      <c r="C3" s="223" t="s">
        <v>690</v>
      </c>
      <c r="D3" s="195" t="s">
        <v>691</v>
      </c>
      <c r="E3" s="195" t="s">
        <v>692</v>
      </c>
      <c r="F3" s="195" t="s">
        <v>693</v>
      </c>
    </row>
    <row r="4" spans="1:9" ht="21">
      <c r="A4" s="161"/>
      <c r="B4" s="151" t="s">
        <v>268</v>
      </c>
      <c r="C4" s="151" t="s">
        <v>269</v>
      </c>
      <c r="D4" s="151" t="s">
        <v>270</v>
      </c>
      <c r="E4" s="151" t="s">
        <v>271</v>
      </c>
      <c r="F4" s="151" t="s">
        <v>272</v>
      </c>
    </row>
    <row r="5" spans="1:9" ht="21">
      <c r="A5" s="161"/>
      <c r="B5" s="195" t="s">
        <v>694</v>
      </c>
      <c r="C5" s="195" t="s">
        <v>695</v>
      </c>
      <c r="D5" s="195" t="s">
        <v>696</v>
      </c>
      <c r="E5" s="195" t="s">
        <v>697</v>
      </c>
      <c r="F5" s="195" t="s">
        <v>698</v>
      </c>
    </row>
    <row r="6" spans="1:9" ht="15.75">
      <c r="A6" s="142"/>
      <c r="B6" s="149"/>
      <c r="C6" s="153"/>
      <c r="D6" s="153"/>
      <c r="E6" s="153"/>
    </row>
    <row r="7" spans="1:9" ht="16.5" thickBot="1">
      <c r="A7" s="162" t="s">
        <v>276</v>
      </c>
      <c r="B7" s="149"/>
      <c r="C7" s="153"/>
      <c r="D7" s="153"/>
      <c r="E7" s="153"/>
    </row>
    <row r="8" spans="1:9" ht="50.25" customHeight="1" thickBot="1">
      <c r="A8" s="160" t="s">
        <v>234</v>
      </c>
      <c r="B8" s="158" t="s">
        <v>262</v>
      </c>
      <c r="C8" s="156" t="s">
        <v>206</v>
      </c>
      <c r="D8" s="230" t="s">
        <v>207</v>
      </c>
      <c r="E8" s="157" t="s">
        <v>235</v>
      </c>
    </row>
    <row r="9" spans="1:9" hidden="1">
      <c r="A9" s="159" t="s">
        <v>42</v>
      </c>
      <c r="B9" s="163" t="s">
        <v>263</v>
      </c>
      <c r="C9" s="154">
        <v>45.71</v>
      </c>
      <c r="D9" s="154">
        <v>48.54</v>
      </c>
      <c r="E9" s="155" t="s">
        <v>699</v>
      </c>
      <c r="G9" s="196"/>
      <c r="H9" s="196"/>
      <c r="I9" s="196"/>
    </row>
    <row r="10" spans="1:9" hidden="1">
      <c r="A10" s="150" t="s">
        <v>43</v>
      </c>
      <c r="B10" s="163" t="s">
        <v>263</v>
      </c>
      <c r="C10" s="144">
        <v>64.42</v>
      </c>
      <c r="D10" s="144">
        <v>68.37</v>
      </c>
      <c r="E10" s="146" t="s">
        <v>699</v>
      </c>
      <c r="G10" s="196"/>
      <c r="H10" s="196"/>
      <c r="I10" s="196"/>
    </row>
    <row r="11" spans="1:9" hidden="1">
      <c r="A11" s="150" t="s">
        <v>44</v>
      </c>
      <c r="B11" s="163" t="s">
        <v>263</v>
      </c>
      <c r="C11" s="144">
        <v>26.4</v>
      </c>
      <c r="D11" s="144">
        <v>27.9</v>
      </c>
      <c r="E11" s="146" t="s">
        <v>699</v>
      </c>
      <c r="G11" s="196"/>
      <c r="H11" s="196"/>
      <c r="I11" s="196"/>
    </row>
    <row r="12" spans="1:9" hidden="1">
      <c r="A12" s="150" t="s">
        <v>45</v>
      </c>
      <c r="B12" s="163" t="s">
        <v>263</v>
      </c>
      <c r="C12" s="144">
        <v>30.9</v>
      </c>
      <c r="D12" s="144">
        <v>32.64</v>
      </c>
      <c r="E12" s="146" t="s">
        <v>699</v>
      </c>
      <c r="G12" s="196"/>
      <c r="H12" s="196"/>
      <c r="I12" s="196"/>
    </row>
    <row r="13" spans="1:9" hidden="1">
      <c r="A13" s="150" t="s">
        <v>46</v>
      </c>
      <c r="B13" s="163" t="s">
        <v>263</v>
      </c>
      <c r="C13" s="144">
        <v>38.090000000000003</v>
      </c>
      <c r="D13" s="144">
        <v>40.380000000000003</v>
      </c>
      <c r="E13" s="146" t="s">
        <v>699</v>
      </c>
      <c r="G13" s="196"/>
      <c r="H13" s="196"/>
      <c r="I13" s="196"/>
    </row>
    <row r="14" spans="1:9" hidden="1">
      <c r="A14" s="150" t="s">
        <v>47</v>
      </c>
      <c r="B14" s="163" t="s">
        <v>263</v>
      </c>
      <c r="C14" s="144">
        <v>37.18</v>
      </c>
      <c r="D14" s="144">
        <v>39.72</v>
      </c>
      <c r="E14" s="146" t="s">
        <v>699</v>
      </c>
      <c r="G14" s="196"/>
      <c r="H14" s="196"/>
      <c r="I14" s="196"/>
    </row>
    <row r="15" spans="1:9" hidden="1">
      <c r="A15" s="150" t="s">
        <v>48</v>
      </c>
      <c r="B15" s="163" t="s">
        <v>263</v>
      </c>
      <c r="C15" s="144">
        <v>35.28</v>
      </c>
      <c r="D15" s="144">
        <v>37.36</v>
      </c>
      <c r="E15" s="146" t="s">
        <v>699</v>
      </c>
      <c r="G15" s="196"/>
      <c r="H15" s="196"/>
      <c r="I15" s="196"/>
    </row>
    <row r="16" spans="1:9" hidden="1">
      <c r="A16" s="150" t="s">
        <v>49</v>
      </c>
      <c r="B16" s="163" t="s">
        <v>263</v>
      </c>
      <c r="C16" s="144">
        <v>47.44</v>
      </c>
      <c r="D16" s="144">
        <v>50.8</v>
      </c>
      <c r="E16" s="146" t="s">
        <v>699</v>
      </c>
      <c r="G16" s="196"/>
      <c r="H16" s="196"/>
      <c r="I16" s="196"/>
    </row>
    <row r="17" spans="1:9" hidden="1">
      <c r="A17" s="150" t="s">
        <v>50</v>
      </c>
      <c r="B17" s="163" t="s">
        <v>263</v>
      </c>
      <c r="C17" s="144">
        <v>60.51</v>
      </c>
      <c r="D17" s="144">
        <v>64.08</v>
      </c>
      <c r="E17" s="146" t="s">
        <v>699</v>
      </c>
      <c r="G17" s="196"/>
      <c r="H17" s="196"/>
      <c r="I17" s="196"/>
    </row>
    <row r="18" spans="1:9" hidden="1">
      <c r="A18" s="150" t="s">
        <v>236</v>
      </c>
      <c r="B18" s="163" t="s">
        <v>263</v>
      </c>
      <c r="C18" s="144">
        <v>81.62</v>
      </c>
      <c r="D18" s="144">
        <v>86.3</v>
      </c>
      <c r="E18" s="146" t="s">
        <v>699</v>
      </c>
      <c r="G18" s="196"/>
      <c r="H18" s="196"/>
      <c r="I18" s="196"/>
    </row>
    <row r="19" spans="1:9" hidden="1">
      <c r="A19" s="150" t="s">
        <v>51</v>
      </c>
      <c r="B19" s="163" t="s">
        <v>263</v>
      </c>
      <c r="C19" s="144">
        <v>74.760000000000005</v>
      </c>
      <c r="D19" s="144">
        <v>80.23</v>
      </c>
      <c r="E19" s="146" t="s">
        <v>699</v>
      </c>
      <c r="G19" s="196"/>
      <c r="H19" s="196"/>
      <c r="I19" s="196"/>
    </row>
    <row r="20" spans="1:9" hidden="1">
      <c r="A20" s="150" t="s">
        <v>52</v>
      </c>
      <c r="B20" s="163" t="s">
        <v>263</v>
      </c>
      <c r="C20" s="144">
        <v>80.8</v>
      </c>
      <c r="D20" s="144">
        <v>86.22</v>
      </c>
      <c r="E20" s="146" t="s">
        <v>699</v>
      </c>
      <c r="G20" s="196"/>
      <c r="H20" s="196"/>
      <c r="I20" s="196"/>
    </row>
    <row r="21" spans="1:9" hidden="1">
      <c r="A21" s="150" t="s">
        <v>237</v>
      </c>
      <c r="B21" s="163" t="s">
        <v>263</v>
      </c>
      <c r="C21" s="144">
        <v>107.36</v>
      </c>
      <c r="D21" s="144">
        <v>113.9</v>
      </c>
      <c r="E21" s="146" t="s">
        <v>699</v>
      </c>
      <c r="G21" s="196"/>
      <c r="H21" s="196"/>
      <c r="I21" s="196"/>
    </row>
    <row r="22" spans="1:9" hidden="1">
      <c r="A22" s="150" t="s">
        <v>53</v>
      </c>
      <c r="B22" s="163" t="s">
        <v>263</v>
      </c>
      <c r="C22" s="144">
        <v>67</v>
      </c>
      <c r="D22" s="144">
        <v>71.819999999999993</v>
      </c>
      <c r="E22" s="146" t="s">
        <v>699</v>
      </c>
      <c r="G22" s="196"/>
      <c r="H22" s="196"/>
      <c r="I22" s="196"/>
    </row>
    <row r="23" spans="1:9" hidden="1">
      <c r="A23" s="150" t="s">
        <v>54</v>
      </c>
      <c r="B23" s="163" t="s">
        <v>263</v>
      </c>
      <c r="C23" s="144">
        <v>93.03</v>
      </c>
      <c r="D23" s="144">
        <v>97.82</v>
      </c>
      <c r="E23" s="146" t="s">
        <v>699</v>
      </c>
      <c r="G23" s="196"/>
      <c r="H23" s="196"/>
      <c r="I23" s="196"/>
    </row>
    <row r="24" spans="1:9" hidden="1">
      <c r="A24" s="150" t="s">
        <v>238</v>
      </c>
      <c r="B24" s="163" t="s">
        <v>263</v>
      </c>
      <c r="C24" s="144">
        <v>61.54</v>
      </c>
      <c r="D24" s="144">
        <v>65.03</v>
      </c>
      <c r="E24" s="146" t="s">
        <v>699</v>
      </c>
      <c r="G24" s="196"/>
      <c r="H24" s="196"/>
      <c r="I24" s="196"/>
    </row>
    <row r="25" spans="1:9" hidden="1">
      <c r="A25" s="150" t="s">
        <v>239</v>
      </c>
      <c r="B25" s="163" t="s">
        <v>263</v>
      </c>
      <c r="C25" s="144">
        <v>64.81</v>
      </c>
      <c r="D25" s="144">
        <v>68.75</v>
      </c>
      <c r="E25" s="146" t="s">
        <v>699</v>
      </c>
      <c r="G25" s="196"/>
      <c r="H25" s="196"/>
      <c r="I25" s="196"/>
    </row>
    <row r="26" spans="1:9" hidden="1">
      <c r="A26" s="150" t="s">
        <v>55</v>
      </c>
      <c r="B26" s="163" t="s">
        <v>263</v>
      </c>
      <c r="C26" s="144">
        <v>77.37</v>
      </c>
      <c r="D26" s="144">
        <v>82.5</v>
      </c>
      <c r="E26" s="146" t="s">
        <v>699</v>
      </c>
      <c r="G26" s="196"/>
      <c r="H26" s="196"/>
      <c r="I26" s="196"/>
    </row>
    <row r="27" spans="1:9" hidden="1">
      <c r="A27" s="150" t="s">
        <v>56</v>
      </c>
      <c r="B27" s="163" t="s">
        <v>263</v>
      </c>
      <c r="C27" s="144">
        <v>61.83</v>
      </c>
      <c r="D27" s="144">
        <v>65.66</v>
      </c>
      <c r="E27" s="146" t="s">
        <v>699</v>
      </c>
      <c r="G27" s="196"/>
      <c r="H27" s="196"/>
      <c r="I27" s="196"/>
    </row>
    <row r="28" spans="1:9" hidden="1">
      <c r="A28" s="150" t="s">
        <v>57</v>
      </c>
      <c r="B28" s="163" t="s">
        <v>263</v>
      </c>
      <c r="C28" s="144">
        <v>99.2</v>
      </c>
      <c r="D28" s="144">
        <v>105</v>
      </c>
      <c r="E28" s="146" t="s">
        <v>699</v>
      </c>
      <c r="G28" s="196"/>
      <c r="H28" s="196"/>
      <c r="I28" s="196"/>
    </row>
    <row r="29" spans="1:9" hidden="1">
      <c r="A29" s="150" t="s">
        <v>58</v>
      </c>
      <c r="B29" s="163" t="s">
        <v>263</v>
      </c>
      <c r="C29" s="144">
        <v>83.55</v>
      </c>
      <c r="D29" s="144">
        <v>88.5</v>
      </c>
      <c r="E29" s="146" t="s">
        <v>699</v>
      </c>
      <c r="G29" s="196"/>
      <c r="H29" s="196"/>
      <c r="I29" s="196"/>
    </row>
    <row r="30" spans="1:9" hidden="1">
      <c r="A30" s="150" t="s">
        <v>59</v>
      </c>
      <c r="B30" s="163" t="s">
        <v>263</v>
      </c>
      <c r="C30" s="144">
        <v>40.03</v>
      </c>
      <c r="D30" s="144">
        <v>42.44</v>
      </c>
      <c r="E30" s="146" t="s">
        <v>699</v>
      </c>
      <c r="G30" s="196"/>
      <c r="H30" s="196"/>
      <c r="I30" s="196"/>
    </row>
    <row r="31" spans="1:9" hidden="1">
      <c r="A31" s="150" t="s">
        <v>60</v>
      </c>
      <c r="B31" s="163" t="s">
        <v>263</v>
      </c>
      <c r="C31" s="144">
        <v>35.49</v>
      </c>
      <c r="D31" s="144">
        <v>37.42</v>
      </c>
      <c r="E31" s="146" t="s">
        <v>699</v>
      </c>
      <c r="G31" s="196"/>
      <c r="H31" s="196"/>
      <c r="I31" s="196"/>
    </row>
    <row r="32" spans="1:9" hidden="1">
      <c r="A32" s="150" t="s">
        <v>61</v>
      </c>
      <c r="B32" s="163" t="s">
        <v>263</v>
      </c>
      <c r="C32" s="144">
        <v>47.26</v>
      </c>
      <c r="D32" s="144">
        <v>50.15</v>
      </c>
      <c r="E32" s="146" t="s">
        <v>699</v>
      </c>
      <c r="G32" s="196"/>
      <c r="H32" s="196"/>
      <c r="I32" s="196"/>
    </row>
    <row r="33" spans="1:9" hidden="1">
      <c r="A33" s="150" t="s">
        <v>62</v>
      </c>
      <c r="B33" s="163" t="s">
        <v>263</v>
      </c>
      <c r="C33" s="144">
        <v>48.88</v>
      </c>
      <c r="D33" s="144">
        <v>51.56</v>
      </c>
      <c r="E33" s="146" t="s">
        <v>699</v>
      </c>
      <c r="G33" s="196"/>
      <c r="H33" s="196"/>
      <c r="I33" s="196"/>
    </row>
    <row r="34" spans="1:9" hidden="1">
      <c r="A34" s="150" t="s">
        <v>63</v>
      </c>
      <c r="B34" s="163" t="s">
        <v>263</v>
      </c>
      <c r="C34" s="144">
        <v>38.22</v>
      </c>
      <c r="D34" s="144">
        <v>40.58</v>
      </c>
      <c r="E34" s="146" t="s">
        <v>699</v>
      </c>
      <c r="G34" s="196"/>
      <c r="H34" s="196"/>
      <c r="I34" s="196"/>
    </row>
    <row r="35" spans="1:9" hidden="1">
      <c r="A35" s="150" t="s">
        <v>64</v>
      </c>
      <c r="B35" s="163" t="s">
        <v>263</v>
      </c>
      <c r="C35" s="144">
        <v>67.819999999999993</v>
      </c>
      <c r="D35" s="144">
        <v>72.03</v>
      </c>
      <c r="E35" s="146" t="s">
        <v>699</v>
      </c>
      <c r="G35" s="196"/>
      <c r="H35" s="196"/>
      <c r="I35" s="196"/>
    </row>
    <row r="36" spans="1:9" hidden="1">
      <c r="A36" s="150" t="s">
        <v>65</v>
      </c>
      <c r="B36" s="163" t="s">
        <v>263</v>
      </c>
      <c r="C36" s="144">
        <v>84.97</v>
      </c>
      <c r="D36" s="144">
        <v>90.24</v>
      </c>
      <c r="E36" s="146" t="s">
        <v>699</v>
      </c>
      <c r="G36" s="196"/>
      <c r="H36" s="196"/>
      <c r="I36" s="196"/>
    </row>
    <row r="37" spans="1:9" hidden="1">
      <c r="A37" s="150" t="s">
        <v>66</v>
      </c>
      <c r="B37" s="163" t="s">
        <v>263</v>
      </c>
      <c r="C37" s="144">
        <v>61.52</v>
      </c>
      <c r="D37" s="144">
        <v>65.680000000000007</v>
      </c>
      <c r="E37" s="146" t="s">
        <v>699</v>
      </c>
      <c r="G37" s="196"/>
      <c r="H37" s="196"/>
      <c r="I37" s="196"/>
    </row>
    <row r="38" spans="1:9" hidden="1">
      <c r="A38" s="150" t="s">
        <v>67</v>
      </c>
      <c r="B38" s="163" t="s">
        <v>263</v>
      </c>
      <c r="C38" s="144">
        <v>56.4</v>
      </c>
      <c r="D38" s="144">
        <v>59.94</v>
      </c>
      <c r="E38" s="146" t="s">
        <v>699</v>
      </c>
      <c r="G38" s="196"/>
      <c r="H38" s="196"/>
      <c r="I38" s="196"/>
    </row>
    <row r="39" spans="1:9" hidden="1">
      <c r="A39" s="150" t="s">
        <v>68</v>
      </c>
      <c r="B39" s="163" t="s">
        <v>263</v>
      </c>
      <c r="C39" s="144">
        <v>43.34</v>
      </c>
      <c r="D39" s="144">
        <v>46.29</v>
      </c>
      <c r="E39" s="144">
        <v>50.77</v>
      </c>
      <c r="G39" s="196"/>
      <c r="H39" s="196"/>
      <c r="I39" s="196"/>
    </row>
    <row r="40" spans="1:9" hidden="1">
      <c r="A40" s="150" t="s">
        <v>69</v>
      </c>
      <c r="B40" s="163" t="s">
        <v>263</v>
      </c>
      <c r="C40" s="144">
        <v>57.08</v>
      </c>
      <c r="D40" s="144">
        <v>60.62</v>
      </c>
      <c r="E40" s="146" t="s">
        <v>699</v>
      </c>
      <c r="G40" s="196"/>
      <c r="H40" s="196"/>
      <c r="I40" s="196"/>
    </row>
    <row r="41" spans="1:9" hidden="1">
      <c r="A41" s="150" t="s">
        <v>70</v>
      </c>
      <c r="B41" s="163" t="s">
        <v>263</v>
      </c>
      <c r="C41" s="144">
        <v>29.04</v>
      </c>
      <c r="D41" s="144">
        <v>30.92</v>
      </c>
      <c r="E41" s="144">
        <v>33.86</v>
      </c>
      <c r="G41" s="196"/>
      <c r="H41" s="196"/>
      <c r="I41" s="196"/>
    </row>
    <row r="42" spans="1:9" hidden="1">
      <c r="A42" s="150" t="s">
        <v>71</v>
      </c>
      <c r="B42" s="163" t="s">
        <v>263</v>
      </c>
      <c r="C42" s="144">
        <v>122.87</v>
      </c>
      <c r="D42" s="144">
        <v>130.37</v>
      </c>
      <c r="E42" s="146" t="s">
        <v>699</v>
      </c>
      <c r="G42" s="196"/>
      <c r="H42" s="196"/>
      <c r="I42" s="196"/>
    </row>
    <row r="43" spans="1:9" hidden="1">
      <c r="A43" s="150" t="s">
        <v>72</v>
      </c>
      <c r="B43" s="163" t="s">
        <v>263</v>
      </c>
      <c r="C43" s="144">
        <v>83.64</v>
      </c>
      <c r="D43" s="144">
        <v>89.02</v>
      </c>
      <c r="E43" s="146" t="s">
        <v>699</v>
      </c>
      <c r="G43" s="196"/>
      <c r="H43" s="196"/>
      <c r="I43" s="196"/>
    </row>
    <row r="44" spans="1:9" hidden="1">
      <c r="A44" s="150" t="s">
        <v>73</v>
      </c>
      <c r="B44" s="163" t="s">
        <v>263</v>
      </c>
      <c r="C44" s="144">
        <v>100.94</v>
      </c>
      <c r="D44" s="144">
        <v>107.67</v>
      </c>
      <c r="E44" s="146" t="s">
        <v>699</v>
      </c>
      <c r="G44" s="196"/>
      <c r="H44" s="196"/>
      <c r="I44" s="196"/>
    </row>
    <row r="45" spans="1:9" hidden="1">
      <c r="A45" s="150" t="s">
        <v>240</v>
      </c>
      <c r="B45" s="163" t="s">
        <v>263</v>
      </c>
      <c r="C45" s="144">
        <v>87.62</v>
      </c>
      <c r="D45" s="144">
        <v>92.49</v>
      </c>
      <c r="E45" s="146" t="s">
        <v>699</v>
      </c>
      <c r="G45" s="196"/>
      <c r="H45" s="196"/>
      <c r="I45" s="196"/>
    </row>
    <row r="46" spans="1:9" hidden="1">
      <c r="A46" s="150" t="s">
        <v>74</v>
      </c>
      <c r="B46" s="163" t="s">
        <v>263</v>
      </c>
      <c r="C46" s="144">
        <v>34.69</v>
      </c>
      <c r="D46" s="144">
        <v>37.29</v>
      </c>
      <c r="E46" s="144">
        <v>40.590000000000003</v>
      </c>
      <c r="G46" s="196"/>
      <c r="H46" s="196"/>
      <c r="I46" s="196"/>
    </row>
    <row r="47" spans="1:9" hidden="1">
      <c r="A47" s="150" t="s">
        <v>75</v>
      </c>
      <c r="B47" s="163" t="s">
        <v>263</v>
      </c>
      <c r="C47" s="144">
        <v>65.86</v>
      </c>
      <c r="D47" s="144">
        <v>70.14</v>
      </c>
      <c r="E47" s="144">
        <v>76.819999999999993</v>
      </c>
      <c r="G47" s="196"/>
      <c r="H47" s="196"/>
      <c r="I47" s="196"/>
    </row>
    <row r="48" spans="1:9" hidden="1">
      <c r="A48" s="150" t="s">
        <v>76</v>
      </c>
      <c r="B48" s="163" t="s">
        <v>263</v>
      </c>
      <c r="C48" s="144">
        <v>37.32</v>
      </c>
      <c r="D48" s="144">
        <v>40.08</v>
      </c>
      <c r="E48" s="146" t="s">
        <v>699</v>
      </c>
      <c r="G48" s="196"/>
      <c r="H48" s="196"/>
      <c r="I48" s="196"/>
    </row>
    <row r="49" spans="1:9" hidden="1">
      <c r="A49" s="150" t="s">
        <v>77</v>
      </c>
      <c r="B49" s="163" t="s">
        <v>263</v>
      </c>
      <c r="C49" s="144">
        <v>55.61</v>
      </c>
      <c r="D49" s="144">
        <v>58.7</v>
      </c>
      <c r="E49" s="146" t="s">
        <v>699</v>
      </c>
      <c r="G49" s="196"/>
      <c r="H49" s="196"/>
      <c r="I49" s="196"/>
    </row>
    <row r="50" spans="1:9" hidden="1">
      <c r="A50" s="150" t="s">
        <v>78</v>
      </c>
      <c r="B50" s="163" t="s">
        <v>263</v>
      </c>
      <c r="C50" s="144">
        <v>79.98</v>
      </c>
      <c r="D50" s="144">
        <v>84.64</v>
      </c>
      <c r="E50" s="146" t="s">
        <v>699</v>
      </c>
      <c r="G50" s="196"/>
      <c r="H50" s="196"/>
      <c r="I50" s="196"/>
    </row>
    <row r="51" spans="1:9" hidden="1">
      <c r="A51" s="150" t="s">
        <v>79</v>
      </c>
      <c r="B51" s="163" t="s">
        <v>263</v>
      </c>
      <c r="C51" s="144">
        <v>51.87</v>
      </c>
      <c r="D51" s="144">
        <v>55.38</v>
      </c>
      <c r="E51" s="146" t="s">
        <v>699</v>
      </c>
      <c r="G51" s="196"/>
      <c r="H51" s="196"/>
      <c r="I51" s="196"/>
    </row>
    <row r="52" spans="1:9" hidden="1">
      <c r="A52" s="150" t="s">
        <v>80</v>
      </c>
      <c r="B52" s="163" t="s">
        <v>263</v>
      </c>
      <c r="C52" s="144">
        <v>74.36</v>
      </c>
      <c r="D52" s="144">
        <v>79.709999999999994</v>
      </c>
      <c r="E52" s="146" t="s">
        <v>699</v>
      </c>
      <c r="G52" s="196"/>
      <c r="H52" s="196"/>
      <c r="I52" s="196"/>
    </row>
    <row r="53" spans="1:9" hidden="1">
      <c r="A53" s="150" t="s">
        <v>81</v>
      </c>
      <c r="B53" s="163" t="s">
        <v>263</v>
      </c>
      <c r="C53" s="144">
        <v>99.66</v>
      </c>
      <c r="D53" s="144">
        <v>105.79</v>
      </c>
      <c r="E53" s="146" t="s">
        <v>699</v>
      </c>
      <c r="G53" s="196"/>
      <c r="H53" s="196"/>
      <c r="I53" s="196"/>
    </row>
    <row r="54" spans="1:9" hidden="1">
      <c r="A54" s="150" t="s">
        <v>82</v>
      </c>
      <c r="B54" s="163" t="s">
        <v>263</v>
      </c>
      <c r="C54" s="144">
        <v>58.08</v>
      </c>
      <c r="D54" s="144">
        <v>61.95</v>
      </c>
      <c r="E54" s="146" t="s">
        <v>699</v>
      </c>
      <c r="G54" s="196"/>
      <c r="H54" s="196"/>
      <c r="I54" s="196"/>
    </row>
    <row r="55" spans="1:9" hidden="1">
      <c r="A55" s="150" t="s">
        <v>83</v>
      </c>
      <c r="B55" s="163" t="s">
        <v>263</v>
      </c>
      <c r="C55" s="144">
        <v>80.3</v>
      </c>
      <c r="D55" s="144">
        <v>85.59</v>
      </c>
      <c r="E55" s="146" t="s">
        <v>699</v>
      </c>
      <c r="G55" s="196"/>
      <c r="H55" s="196"/>
      <c r="I55" s="196"/>
    </row>
    <row r="56" spans="1:9" hidden="1">
      <c r="A56" s="150" t="s">
        <v>84</v>
      </c>
      <c r="B56" s="163" t="s">
        <v>263</v>
      </c>
      <c r="C56" s="144">
        <v>35.909999999999997</v>
      </c>
      <c r="D56" s="144">
        <v>38</v>
      </c>
      <c r="E56" s="146" t="s">
        <v>699</v>
      </c>
      <c r="G56" s="196"/>
      <c r="H56" s="196"/>
      <c r="I56" s="196"/>
    </row>
    <row r="57" spans="1:9" hidden="1">
      <c r="A57" s="150" t="s">
        <v>85</v>
      </c>
      <c r="B57" s="163" t="s">
        <v>263</v>
      </c>
      <c r="C57" s="144">
        <v>67.05</v>
      </c>
      <c r="D57" s="144">
        <v>71.42</v>
      </c>
      <c r="E57" s="146" t="s">
        <v>699</v>
      </c>
      <c r="G57" s="196"/>
      <c r="H57" s="196"/>
      <c r="I57" s="196"/>
    </row>
    <row r="58" spans="1:9" hidden="1">
      <c r="A58" s="150" t="s">
        <v>86</v>
      </c>
      <c r="B58" s="163" t="s">
        <v>263</v>
      </c>
      <c r="C58" s="144">
        <v>119.6</v>
      </c>
      <c r="D58" s="144">
        <v>126.75</v>
      </c>
      <c r="E58" s="146" t="s">
        <v>699</v>
      </c>
      <c r="G58" s="196"/>
      <c r="H58" s="196"/>
      <c r="I58" s="196"/>
    </row>
    <row r="59" spans="1:9" hidden="1">
      <c r="A59" s="150" t="s">
        <v>87</v>
      </c>
      <c r="B59" s="163" t="s">
        <v>263</v>
      </c>
      <c r="C59" s="144">
        <v>49.22</v>
      </c>
      <c r="D59" s="144">
        <v>52.82</v>
      </c>
      <c r="E59" s="146" t="s">
        <v>699</v>
      </c>
      <c r="G59" s="196"/>
      <c r="H59" s="196"/>
      <c r="I59" s="196"/>
    </row>
    <row r="60" spans="1:9" hidden="1">
      <c r="A60" s="150" t="s">
        <v>88</v>
      </c>
      <c r="B60" s="163" t="s">
        <v>263</v>
      </c>
      <c r="C60" s="144">
        <v>80.400000000000006</v>
      </c>
      <c r="D60" s="144">
        <v>85.79</v>
      </c>
      <c r="E60" s="146" t="s">
        <v>699</v>
      </c>
      <c r="G60" s="196"/>
      <c r="H60" s="196"/>
      <c r="I60" s="196"/>
    </row>
    <row r="61" spans="1:9" hidden="1">
      <c r="A61" s="150" t="s">
        <v>89</v>
      </c>
      <c r="B61" s="163" t="s">
        <v>263</v>
      </c>
      <c r="C61" s="144">
        <v>89.42</v>
      </c>
      <c r="D61" s="144">
        <v>95.27</v>
      </c>
      <c r="E61" s="146" t="s">
        <v>699</v>
      </c>
      <c r="G61" s="196"/>
      <c r="H61" s="196"/>
      <c r="I61" s="196"/>
    </row>
    <row r="62" spans="1:9" hidden="1">
      <c r="A62" s="150" t="s">
        <v>90</v>
      </c>
      <c r="B62" s="163" t="s">
        <v>263</v>
      </c>
      <c r="C62" s="144">
        <v>63.39</v>
      </c>
      <c r="D62" s="144">
        <v>67.22</v>
      </c>
      <c r="E62" s="146" t="s">
        <v>699</v>
      </c>
      <c r="G62" s="196"/>
      <c r="H62" s="196"/>
      <c r="I62" s="196"/>
    </row>
    <row r="63" spans="1:9" hidden="1">
      <c r="A63" s="150" t="s">
        <v>91</v>
      </c>
      <c r="B63" s="163" t="s">
        <v>263</v>
      </c>
      <c r="C63" s="144">
        <v>82.49</v>
      </c>
      <c r="D63" s="144">
        <v>87.22</v>
      </c>
      <c r="E63" s="146" t="s">
        <v>699</v>
      </c>
      <c r="G63" s="196"/>
      <c r="H63" s="196"/>
      <c r="I63" s="196"/>
    </row>
    <row r="64" spans="1:9" hidden="1">
      <c r="A64" s="150" t="s">
        <v>92</v>
      </c>
      <c r="B64" s="163" t="s">
        <v>263</v>
      </c>
      <c r="C64" s="144">
        <v>69.86</v>
      </c>
      <c r="D64" s="144">
        <v>74.52</v>
      </c>
      <c r="E64" s="146" t="s">
        <v>699</v>
      </c>
      <c r="G64" s="196"/>
      <c r="H64" s="196"/>
      <c r="I64" s="196"/>
    </row>
    <row r="65" spans="1:9" hidden="1">
      <c r="A65" s="150" t="s">
        <v>93</v>
      </c>
      <c r="B65" s="163" t="s">
        <v>263</v>
      </c>
      <c r="C65" s="144">
        <v>50.92</v>
      </c>
      <c r="D65" s="144">
        <v>53.65</v>
      </c>
      <c r="E65" s="146" t="s">
        <v>699</v>
      </c>
      <c r="G65" s="196"/>
      <c r="H65" s="196"/>
      <c r="I65" s="196"/>
    </row>
    <row r="66" spans="1:9" hidden="1">
      <c r="A66" s="150" t="s">
        <v>94</v>
      </c>
      <c r="B66" s="163" t="s">
        <v>263</v>
      </c>
      <c r="C66" s="144">
        <v>32.26</v>
      </c>
      <c r="D66" s="144">
        <v>34.090000000000003</v>
      </c>
      <c r="E66" s="146" t="s">
        <v>699</v>
      </c>
      <c r="G66" s="196"/>
      <c r="H66" s="196"/>
      <c r="I66" s="196"/>
    </row>
    <row r="67" spans="1:9" hidden="1">
      <c r="A67" s="150" t="s">
        <v>95</v>
      </c>
      <c r="B67" s="163" t="s">
        <v>263</v>
      </c>
      <c r="C67" s="144">
        <v>65.97</v>
      </c>
      <c r="D67" s="144">
        <v>70.239999999999995</v>
      </c>
      <c r="E67" s="146" t="s">
        <v>699</v>
      </c>
      <c r="G67" s="196"/>
      <c r="H67" s="196"/>
      <c r="I67" s="196"/>
    </row>
    <row r="68" spans="1:9" hidden="1">
      <c r="A68" s="150" t="s">
        <v>96</v>
      </c>
      <c r="B68" s="163" t="s">
        <v>263</v>
      </c>
      <c r="C68" s="144">
        <v>50.55</v>
      </c>
      <c r="D68" s="144">
        <v>53.91</v>
      </c>
      <c r="E68" s="146" t="s">
        <v>699</v>
      </c>
      <c r="G68" s="196"/>
      <c r="H68" s="196"/>
      <c r="I68" s="196"/>
    </row>
    <row r="69" spans="1:9" hidden="1">
      <c r="A69" s="150" t="s">
        <v>97</v>
      </c>
      <c r="B69" s="163" t="s">
        <v>263</v>
      </c>
      <c r="C69" s="144">
        <v>78.44</v>
      </c>
      <c r="D69" s="144">
        <v>83.29</v>
      </c>
      <c r="E69" s="146" t="s">
        <v>699</v>
      </c>
      <c r="G69" s="196"/>
      <c r="H69" s="196"/>
      <c r="I69" s="196"/>
    </row>
    <row r="70" spans="1:9" hidden="1">
      <c r="A70" s="150" t="s">
        <v>241</v>
      </c>
      <c r="B70" s="163" t="s">
        <v>263</v>
      </c>
      <c r="C70" s="144">
        <v>104.76</v>
      </c>
      <c r="D70" s="144">
        <v>111.27</v>
      </c>
      <c r="E70" s="146" t="s">
        <v>699</v>
      </c>
      <c r="G70" s="196"/>
      <c r="H70" s="196"/>
      <c r="I70" s="196"/>
    </row>
    <row r="71" spans="1:9" hidden="1">
      <c r="A71" s="150" t="s">
        <v>242</v>
      </c>
      <c r="B71" s="163" t="s">
        <v>263</v>
      </c>
      <c r="C71" s="144">
        <v>55.68</v>
      </c>
      <c r="D71" s="144">
        <v>59.91</v>
      </c>
      <c r="E71" s="146" t="s">
        <v>699</v>
      </c>
      <c r="G71" s="196"/>
      <c r="H71" s="196"/>
      <c r="I71" s="196"/>
    </row>
    <row r="72" spans="1:9" hidden="1">
      <c r="A72" s="150" t="s">
        <v>98</v>
      </c>
      <c r="B72" s="163" t="s">
        <v>263</v>
      </c>
      <c r="C72" s="144">
        <v>65.260000000000005</v>
      </c>
      <c r="D72" s="144">
        <v>69.19</v>
      </c>
      <c r="E72" s="146" t="s">
        <v>699</v>
      </c>
      <c r="G72" s="196"/>
      <c r="H72" s="196"/>
      <c r="I72" s="196"/>
    </row>
    <row r="73" spans="1:9" hidden="1">
      <c r="A73" s="150" t="s">
        <v>243</v>
      </c>
      <c r="B73" s="163" t="s">
        <v>263</v>
      </c>
      <c r="C73" s="144">
        <v>80.39</v>
      </c>
      <c r="D73" s="144">
        <v>85.66</v>
      </c>
      <c r="E73" s="146" t="s">
        <v>699</v>
      </c>
      <c r="G73" s="196"/>
      <c r="H73" s="196"/>
      <c r="I73" s="196"/>
    </row>
    <row r="74" spans="1:9" hidden="1">
      <c r="A74" s="150" t="s">
        <v>99</v>
      </c>
      <c r="B74" s="163" t="s">
        <v>263</v>
      </c>
      <c r="C74" s="144">
        <v>81.99</v>
      </c>
      <c r="D74" s="144">
        <v>86.56</v>
      </c>
      <c r="E74" s="146" t="s">
        <v>699</v>
      </c>
      <c r="G74" s="196"/>
      <c r="H74" s="196"/>
      <c r="I74" s="196"/>
    </row>
    <row r="75" spans="1:9" hidden="1">
      <c r="A75" s="150" t="s">
        <v>100</v>
      </c>
      <c r="B75" s="163" t="s">
        <v>263</v>
      </c>
      <c r="C75" s="144">
        <v>56.95</v>
      </c>
      <c r="D75" s="144">
        <v>60.87</v>
      </c>
      <c r="E75" s="146" t="s">
        <v>699</v>
      </c>
      <c r="G75" s="196"/>
      <c r="H75" s="196"/>
      <c r="I75" s="196"/>
    </row>
    <row r="76" spans="1:9" hidden="1">
      <c r="A76" s="150" t="s">
        <v>101</v>
      </c>
      <c r="B76" s="163" t="s">
        <v>263</v>
      </c>
      <c r="C76" s="144">
        <v>73.95</v>
      </c>
      <c r="D76" s="144">
        <v>78.239999999999995</v>
      </c>
      <c r="E76" s="146" t="s">
        <v>699</v>
      </c>
      <c r="G76" s="196"/>
      <c r="H76" s="196"/>
      <c r="I76" s="196"/>
    </row>
    <row r="77" spans="1:9" hidden="1">
      <c r="A77" s="150" t="s">
        <v>102</v>
      </c>
      <c r="B77" s="163" t="s">
        <v>263</v>
      </c>
      <c r="C77" s="144">
        <v>32.01</v>
      </c>
      <c r="D77" s="144">
        <v>34.200000000000003</v>
      </c>
      <c r="E77" s="146" t="s">
        <v>699</v>
      </c>
      <c r="G77" s="196"/>
      <c r="H77" s="196"/>
      <c r="I77" s="196"/>
    </row>
    <row r="78" spans="1:9" hidden="1">
      <c r="A78" s="150" t="s">
        <v>103</v>
      </c>
      <c r="B78" s="163" t="s">
        <v>263</v>
      </c>
      <c r="C78" s="144">
        <v>56.54</v>
      </c>
      <c r="D78" s="144">
        <v>60.14</v>
      </c>
      <c r="E78" s="146" t="s">
        <v>699</v>
      </c>
      <c r="G78" s="196"/>
      <c r="H78" s="196"/>
      <c r="I78" s="196"/>
    </row>
    <row r="79" spans="1:9" hidden="1">
      <c r="A79" s="150" t="s">
        <v>104</v>
      </c>
      <c r="B79" s="163" t="s">
        <v>263</v>
      </c>
      <c r="C79" s="144">
        <v>43.26</v>
      </c>
      <c r="D79" s="144">
        <v>45.8</v>
      </c>
      <c r="E79" s="146" t="s">
        <v>699</v>
      </c>
      <c r="G79" s="196"/>
      <c r="H79" s="196"/>
      <c r="I79" s="196"/>
    </row>
    <row r="80" spans="1:9" hidden="1">
      <c r="A80" s="150" t="s">
        <v>105</v>
      </c>
      <c r="B80" s="163" t="s">
        <v>263</v>
      </c>
      <c r="C80" s="144">
        <v>77.89</v>
      </c>
      <c r="D80" s="144">
        <v>82.41</v>
      </c>
      <c r="E80" s="146" t="s">
        <v>699</v>
      </c>
      <c r="G80" s="196"/>
      <c r="H80" s="196"/>
      <c r="I80" s="196"/>
    </row>
    <row r="81" spans="1:9" hidden="1">
      <c r="A81" s="150" t="s">
        <v>106</v>
      </c>
      <c r="B81" s="163" t="s">
        <v>263</v>
      </c>
      <c r="C81" s="144">
        <v>63.85</v>
      </c>
      <c r="D81" s="144">
        <v>67.760000000000005</v>
      </c>
      <c r="E81" s="146" t="s">
        <v>699</v>
      </c>
      <c r="G81" s="196"/>
      <c r="H81" s="196"/>
      <c r="I81" s="196"/>
    </row>
    <row r="82" spans="1:9" hidden="1">
      <c r="A82" s="150" t="s">
        <v>107</v>
      </c>
      <c r="B82" s="163" t="s">
        <v>263</v>
      </c>
      <c r="C82" s="144">
        <v>103.89</v>
      </c>
      <c r="D82" s="144">
        <v>109.73</v>
      </c>
      <c r="E82" s="146" t="s">
        <v>699</v>
      </c>
      <c r="G82" s="196"/>
      <c r="H82" s="196"/>
      <c r="I82" s="196"/>
    </row>
    <row r="83" spans="1:9" hidden="1">
      <c r="A83" s="150" t="s">
        <v>108</v>
      </c>
      <c r="B83" s="163" t="s">
        <v>263</v>
      </c>
      <c r="C83" s="144">
        <v>83.38</v>
      </c>
      <c r="D83" s="144">
        <v>89.14</v>
      </c>
      <c r="E83" s="146" t="s">
        <v>699</v>
      </c>
      <c r="G83" s="196"/>
      <c r="H83" s="196"/>
      <c r="I83" s="196"/>
    </row>
    <row r="84" spans="1:9" hidden="1">
      <c r="A84" s="150" t="s">
        <v>109</v>
      </c>
      <c r="B84" s="163" t="s">
        <v>263</v>
      </c>
      <c r="C84" s="144">
        <v>105.82</v>
      </c>
      <c r="D84" s="144">
        <v>112.89</v>
      </c>
      <c r="E84" s="146" t="s">
        <v>699</v>
      </c>
      <c r="G84" s="196"/>
      <c r="H84" s="196"/>
      <c r="I84" s="196"/>
    </row>
    <row r="85" spans="1:9" hidden="1">
      <c r="A85" s="150" t="s">
        <v>110</v>
      </c>
      <c r="B85" s="163" t="s">
        <v>263</v>
      </c>
      <c r="C85" s="144">
        <v>34.67</v>
      </c>
      <c r="D85" s="144">
        <v>36.83</v>
      </c>
      <c r="E85" s="144">
        <v>40.65</v>
      </c>
      <c r="G85" s="196"/>
      <c r="H85" s="196"/>
      <c r="I85" s="196"/>
    </row>
    <row r="86" spans="1:9" hidden="1">
      <c r="A86" s="150" t="s">
        <v>244</v>
      </c>
      <c r="B86" s="163" t="s">
        <v>263</v>
      </c>
      <c r="C86" s="144">
        <v>63.91</v>
      </c>
      <c r="D86" s="144">
        <v>67.430000000000007</v>
      </c>
      <c r="E86" s="146" t="s">
        <v>699</v>
      </c>
      <c r="G86" s="196"/>
      <c r="H86" s="196"/>
      <c r="I86" s="196"/>
    </row>
    <row r="87" spans="1:9" hidden="1">
      <c r="A87" s="150" t="s">
        <v>111</v>
      </c>
      <c r="B87" s="163" t="s">
        <v>263</v>
      </c>
      <c r="C87" s="144">
        <v>63.64</v>
      </c>
      <c r="D87" s="144">
        <v>67.61</v>
      </c>
      <c r="E87" s="146" t="s">
        <v>699</v>
      </c>
      <c r="G87" s="196"/>
      <c r="H87" s="196"/>
      <c r="I87" s="196"/>
    </row>
    <row r="88" spans="1:9" hidden="1">
      <c r="A88" s="150" t="s">
        <v>112</v>
      </c>
      <c r="B88" s="163" t="s">
        <v>263</v>
      </c>
      <c r="C88" s="144">
        <v>48.84</v>
      </c>
      <c r="D88" s="144">
        <v>51.96</v>
      </c>
      <c r="E88" s="146" t="s">
        <v>699</v>
      </c>
      <c r="G88" s="196"/>
      <c r="H88" s="196"/>
      <c r="I88" s="196"/>
    </row>
    <row r="89" spans="1:9" hidden="1">
      <c r="A89" s="150" t="s">
        <v>245</v>
      </c>
      <c r="B89" s="163" t="s">
        <v>263</v>
      </c>
      <c r="C89" s="144">
        <v>82.95</v>
      </c>
      <c r="D89" s="144">
        <v>88.1</v>
      </c>
      <c r="E89" s="146" t="s">
        <v>699</v>
      </c>
      <c r="G89" s="196"/>
      <c r="H89" s="196"/>
      <c r="I89" s="196"/>
    </row>
    <row r="90" spans="1:9" hidden="1">
      <c r="A90" s="150" t="s">
        <v>113</v>
      </c>
      <c r="B90" s="163" t="s">
        <v>263</v>
      </c>
      <c r="C90" s="144">
        <v>47.86</v>
      </c>
      <c r="D90" s="144">
        <v>51.53</v>
      </c>
      <c r="E90" s="146" t="s">
        <v>699</v>
      </c>
      <c r="G90" s="196"/>
      <c r="H90" s="196"/>
      <c r="I90" s="196"/>
    </row>
    <row r="91" spans="1:9" hidden="1">
      <c r="A91" s="150" t="s">
        <v>114</v>
      </c>
      <c r="B91" s="163" t="s">
        <v>263</v>
      </c>
      <c r="C91" s="144">
        <v>35.36</v>
      </c>
      <c r="D91" s="144">
        <v>37.6</v>
      </c>
      <c r="E91" s="146" t="s">
        <v>699</v>
      </c>
      <c r="G91" s="196"/>
      <c r="H91" s="196"/>
      <c r="I91" s="196"/>
    </row>
    <row r="92" spans="1:9" hidden="1">
      <c r="A92" s="150" t="s">
        <v>246</v>
      </c>
      <c r="B92" s="163" t="s">
        <v>263</v>
      </c>
      <c r="C92" s="144">
        <v>66.62</v>
      </c>
      <c r="D92" s="144">
        <v>70.790000000000006</v>
      </c>
      <c r="E92" s="146" t="s">
        <v>699</v>
      </c>
      <c r="G92" s="196"/>
      <c r="H92" s="196"/>
      <c r="I92" s="196"/>
    </row>
    <row r="93" spans="1:9" hidden="1">
      <c r="A93" s="150" t="s">
        <v>115</v>
      </c>
      <c r="B93" s="163" t="s">
        <v>263</v>
      </c>
      <c r="C93" s="144">
        <v>55.16</v>
      </c>
      <c r="D93" s="144">
        <v>58.27</v>
      </c>
      <c r="E93" s="144">
        <v>64.45</v>
      </c>
      <c r="G93" s="196"/>
      <c r="H93" s="196"/>
      <c r="I93" s="196"/>
    </row>
    <row r="94" spans="1:9" hidden="1">
      <c r="A94" s="150" t="s">
        <v>116</v>
      </c>
      <c r="B94" s="163" t="s">
        <v>263</v>
      </c>
      <c r="C94" s="144">
        <v>69.239999999999995</v>
      </c>
      <c r="D94" s="144">
        <v>73.400000000000006</v>
      </c>
      <c r="E94" s="144">
        <v>81.319999999999993</v>
      </c>
      <c r="G94" s="196"/>
      <c r="H94" s="196"/>
      <c r="I94" s="196"/>
    </row>
    <row r="95" spans="1:9" hidden="1">
      <c r="A95" s="150" t="s">
        <v>41</v>
      </c>
      <c r="B95" s="163" t="s">
        <v>263</v>
      </c>
      <c r="C95" s="144">
        <v>39.83</v>
      </c>
      <c r="D95" s="144">
        <v>42.58</v>
      </c>
      <c r="E95" s="144">
        <v>46.91</v>
      </c>
      <c r="G95" s="196"/>
      <c r="H95" s="196"/>
      <c r="I95" s="196"/>
    </row>
    <row r="96" spans="1:9" hidden="1">
      <c r="A96" s="150" t="s">
        <v>117</v>
      </c>
      <c r="B96" s="163" t="s">
        <v>263</v>
      </c>
      <c r="C96" s="144">
        <v>64.59</v>
      </c>
      <c r="D96" s="144">
        <v>68.69</v>
      </c>
      <c r="E96" s="146" t="s">
        <v>699</v>
      </c>
      <c r="G96" s="196"/>
      <c r="H96" s="196"/>
      <c r="I96" s="196"/>
    </row>
    <row r="97" spans="1:9" hidden="1">
      <c r="A97" s="150" t="s">
        <v>118</v>
      </c>
      <c r="B97" s="163" t="s">
        <v>263</v>
      </c>
      <c r="C97" s="144">
        <v>47.95</v>
      </c>
      <c r="D97" s="144">
        <v>50.82</v>
      </c>
      <c r="E97" s="146" t="s">
        <v>699</v>
      </c>
      <c r="G97" s="196"/>
      <c r="H97" s="196"/>
      <c r="I97" s="196"/>
    </row>
    <row r="98" spans="1:9" hidden="1">
      <c r="A98" s="150" t="s">
        <v>119</v>
      </c>
      <c r="B98" s="163" t="s">
        <v>263</v>
      </c>
      <c r="C98" s="144">
        <v>56.17</v>
      </c>
      <c r="D98" s="144">
        <v>60.08</v>
      </c>
      <c r="E98" s="144">
        <v>66.2</v>
      </c>
      <c r="G98" s="196"/>
      <c r="H98" s="196"/>
      <c r="I98" s="196"/>
    </row>
    <row r="99" spans="1:9" hidden="1">
      <c r="A99" s="150" t="s">
        <v>120</v>
      </c>
      <c r="B99" s="163" t="s">
        <v>263</v>
      </c>
      <c r="C99" s="144">
        <v>106.29</v>
      </c>
      <c r="D99" s="144">
        <v>113.02</v>
      </c>
      <c r="E99" s="144">
        <v>123.23</v>
      </c>
      <c r="G99" s="196"/>
      <c r="H99" s="196"/>
      <c r="I99" s="196"/>
    </row>
    <row r="100" spans="1:9" hidden="1">
      <c r="A100" s="150" t="s">
        <v>121</v>
      </c>
      <c r="B100" s="163" t="s">
        <v>263</v>
      </c>
      <c r="C100" s="144">
        <v>82.58</v>
      </c>
      <c r="D100" s="144">
        <v>88.37</v>
      </c>
      <c r="E100" s="144">
        <v>96.27</v>
      </c>
      <c r="G100" s="196"/>
      <c r="H100" s="196"/>
      <c r="I100" s="196"/>
    </row>
    <row r="101" spans="1:9" hidden="1">
      <c r="A101" s="150" t="s">
        <v>122</v>
      </c>
      <c r="B101" s="163" t="s">
        <v>263</v>
      </c>
      <c r="C101" s="144">
        <v>63.27</v>
      </c>
      <c r="D101" s="144">
        <v>66.91</v>
      </c>
      <c r="E101" s="146" t="s">
        <v>699</v>
      </c>
      <c r="G101" s="196"/>
      <c r="H101" s="196"/>
      <c r="I101" s="196"/>
    </row>
    <row r="102" spans="1:9" hidden="1">
      <c r="A102" s="150" t="s">
        <v>123</v>
      </c>
      <c r="B102" s="163" t="s">
        <v>263</v>
      </c>
      <c r="C102" s="144">
        <v>50.41</v>
      </c>
      <c r="D102" s="144">
        <v>53.48</v>
      </c>
      <c r="E102" s="146" t="s">
        <v>699</v>
      </c>
      <c r="G102" s="196"/>
      <c r="H102" s="196"/>
      <c r="I102" s="196"/>
    </row>
    <row r="103" spans="1:9" hidden="1">
      <c r="A103" s="150" t="s">
        <v>124</v>
      </c>
      <c r="B103" s="163" t="s">
        <v>263</v>
      </c>
      <c r="C103" s="144">
        <v>39.159999999999997</v>
      </c>
      <c r="D103" s="144">
        <v>41.78</v>
      </c>
      <c r="E103" s="146" t="s">
        <v>699</v>
      </c>
      <c r="G103" s="196"/>
      <c r="H103" s="196"/>
      <c r="I103" s="196"/>
    </row>
    <row r="104" spans="1:9" hidden="1">
      <c r="A104" s="150" t="s">
        <v>247</v>
      </c>
      <c r="B104" s="163" t="s">
        <v>263</v>
      </c>
      <c r="C104" s="144">
        <v>65.260000000000005</v>
      </c>
      <c r="D104" s="144">
        <v>69.33</v>
      </c>
      <c r="E104" s="146" t="s">
        <v>699</v>
      </c>
      <c r="G104" s="196"/>
      <c r="H104" s="196"/>
      <c r="I104" s="196"/>
    </row>
    <row r="105" spans="1:9" hidden="1">
      <c r="A105" s="150" t="s">
        <v>248</v>
      </c>
      <c r="B105" s="163" t="s">
        <v>263</v>
      </c>
      <c r="C105" s="144">
        <v>33.119999999999997</v>
      </c>
      <c r="D105" s="144">
        <v>34.97</v>
      </c>
      <c r="E105" s="146" t="s">
        <v>699</v>
      </c>
      <c r="G105" s="196"/>
      <c r="H105" s="196"/>
      <c r="I105" s="196"/>
    </row>
    <row r="106" spans="1:9" hidden="1">
      <c r="A106" s="150" t="s">
        <v>125</v>
      </c>
      <c r="B106" s="163" t="s">
        <v>263</v>
      </c>
      <c r="C106" s="144">
        <v>63.55</v>
      </c>
      <c r="D106" s="144">
        <v>67.55</v>
      </c>
      <c r="E106" s="146" t="s">
        <v>699</v>
      </c>
      <c r="G106" s="196"/>
      <c r="H106" s="196"/>
      <c r="I106" s="196"/>
    </row>
    <row r="107" spans="1:9" hidden="1">
      <c r="A107" s="150" t="s">
        <v>249</v>
      </c>
      <c r="B107" s="163" t="s">
        <v>263</v>
      </c>
      <c r="C107" s="144">
        <v>83.96</v>
      </c>
      <c r="D107" s="144">
        <v>89.5</v>
      </c>
      <c r="E107" s="146" t="s">
        <v>699</v>
      </c>
      <c r="G107" s="196"/>
      <c r="H107" s="196"/>
      <c r="I107" s="196"/>
    </row>
    <row r="108" spans="1:9" hidden="1">
      <c r="A108" s="150" t="s">
        <v>250</v>
      </c>
      <c r="B108" s="163" t="s">
        <v>263</v>
      </c>
      <c r="C108" s="144">
        <v>103.14</v>
      </c>
      <c r="D108" s="144">
        <v>108.99</v>
      </c>
      <c r="E108" s="146" t="s">
        <v>699</v>
      </c>
      <c r="G108" s="196"/>
      <c r="H108" s="196"/>
      <c r="I108" s="196"/>
    </row>
    <row r="109" spans="1:9" hidden="1">
      <c r="A109" s="150" t="s">
        <v>126</v>
      </c>
      <c r="B109" s="163" t="s">
        <v>263</v>
      </c>
      <c r="C109" s="144">
        <v>44.54</v>
      </c>
      <c r="D109" s="144">
        <v>46.68</v>
      </c>
      <c r="E109" s="146" t="s">
        <v>699</v>
      </c>
      <c r="G109" s="196"/>
      <c r="H109" s="196"/>
      <c r="I109" s="196"/>
    </row>
    <row r="110" spans="1:9" hidden="1">
      <c r="A110" s="150" t="s">
        <v>127</v>
      </c>
      <c r="B110" s="163" t="s">
        <v>263</v>
      </c>
      <c r="C110" s="144">
        <v>35.67</v>
      </c>
      <c r="D110" s="144">
        <v>37.9</v>
      </c>
      <c r="E110" s="146" t="s">
        <v>699</v>
      </c>
      <c r="G110" s="196"/>
      <c r="H110" s="196"/>
      <c r="I110" s="196"/>
    </row>
    <row r="111" spans="1:9" hidden="1">
      <c r="A111" s="150" t="s">
        <v>128</v>
      </c>
      <c r="B111" s="163" t="s">
        <v>263</v>
      </c>
      <c r="C111" s="144">
        <v>48.63</v>
      </c>
      <c r="D111" s="144">
        <v>51.69</v>
      </c>
      <c r="E111" s="146" t="s">
        <v>699</v>
      </c>
      <c r="G111" s="196"/>
      <c r="H111" s="196"/>
      <c r="I111" s="196"/>
    </row>
    <row r="112" spans="1:9" hidden="1">
      <c r="A112" s="150" t="s">
        <v>129</v>
      </c>
      <c r="B112" s="163" t="s">
        <v>263</v>
      </c>
      <c r="C112" s="144">
        <v>67.819999999999993</v>
      </c>
      <c r="D112" s="144">
        <v>72.03</v>
      </c>
      <c r="E112" s="146" t="s">
        <v>699</v>
      </c>
      <c r="G112" s="196"/>
      <c r="H112" s="196"/>
      <c r="I112" s="196"/>
    </row>
    <row r="113" spans="1:9" hidden="1">
      <c r="A113" s="150" t="s">
        <v>130</v>
      </c>
      <c r="B113" s="163" t="s">
        <v>263</v>
      </c>
      <c r="C113" s="144">
        <v>70.38</v>
      </c>
      <c r="D113" s="144">
        <v>75.03</v>
      </c>
      <c r="E113" s="146" t="s">
        <v>699</v>
      </c>
      <c r="G113" s="196"/>
      <c r="H113" s="196"/>
      <c r="I113" s="196"/>
    </row>
    <row r="114" spans="1:9" hidden="1">
      <c r="A114" s="150" t="s">
        <v>131</v>
      </c>
      <c r="B114" s="163" t="s">
        <v>263</v>
      </c>
      <c r="C114" s="144">
        <v>59.98</v>
      </c>
      <c r="D114" s="144">
        <v>63.84</v>
      </c>
      <c r="E114" s="146" t="s">
        <v>699</v>
      </c>
      <c r="G114" s="196"/>
      <c r="H114" s="196"/>
      <c r="I114" s="196"/>
    </row>
    <row r="115" spans="1:9" hidden="1">
      <c r="A115" s="150" t="s">
        <v>132</v>
      </c>
      <c r="B115" s="163" t="s">
        <v>263</v>
      </c>
      <c r="C115" s="144">
        <v>43.14</v>
      </c>
      <c r="D115" s="144">
        <v>45.87</v>
      </c>
      <c r="E115" s="146" t="s">
        <v>699</v>
      </c>
      <c r="G115" s="196"/>
      <c r="H115" s="196"/>
      <c r="I115" s="196"/>
    </row>
    <row r="116" spans="1:9" hidden="1">
      <c r="A116" s="150" t="s">
        <v>251</v>
      </c>
      <c r="B116" s="163" t="s">
        <v>263</v>
      </c>
      <c r="C116" s="144">
        <v>58.58</v>
      </c>
      <c r="D116" s="144">
        <v>61.86</v>
      </c>
      <c r="E116" s="146" t="s">
        <v>699</v>
      </c>
      <c r="G116" s="196"/>
      <c r="H116" s="196"/>
      <c r="I116" s="196"/>
    </row>
    <row r="117" spans="1:9" hidden="1">
      <c r="A117" s="150" t="s">
        <v>133</v>
      </c>
      <c r="B117" s="163" t="s">
        <v>263</v>
      </c>
      <c r="C117" s="144">
        <v>65.61</v>
      </c>
      <c r="D117" s="144">
        <v>70.19</v>
      </c>
      <c r="E117" s="146" t="s">
        <v>699</v>
      </c>
      <c r="G117" s="196"/>
      <c r="H117" s="196"/>
      <c r="I117" s="196"/>
    </row>
    <row r="118" spans="1:9" hidden="1">
      <c r="A118" s="150" t="s">
        <v>134</v>
      </c>
      <c r="B118" s="163" t="s">
        <v>263</v>
      </c>
      <c r="C118" s="144">
        <v>42.34</v>
      </c>
      <c r="D118" s="144">
        <v>44.71</v>
      </c>
      <c r="E118" s="146" t="s">
        <v>699</v>
      </c>
      <c r="G118" s="196"/>
      <c r="H118" s="196"/>
      <c r="I118" s="196"/>
    </row>
    <row r="119" spans="1:9" hidden="1">
      <c r="A119" s="150" t="s">
        <v>135</v>
      </c>
      <c r="B119" s="163" t="s">
        <v>263</v>
      </c>
      <c r="C119" s="144">
        <v>79.23</v>
      </c>
      <c r="D119" s="144">
        <v>83.72</v>
      </c>
      <c r="E119" s="146" t="s">
        <v>699</v>
      </c>
      <c r="G119" s="196"/>
      <c r="H119" s="196"/>
      <c r="I119" s="196"/>
    </row>
    <row r="120" spans="1:9" hidden="1">
      <c r="A120" s="150" t="s">
        <v>136</v>
      </c>
      <c r="B120" s="163" t="s">
        <v>263</v>
      </c>
      <c r="C120" s="144">
        <v>63.38</v>
      </c>
      <c r="D120" s="144">
        <v>67.61</v>
      </c>
      <c r="E120" s="146" t="s">
        <v>699</v>
      </c>
      <c r="G120" s="196"/>
      <c r="H120" s="196"/>
      <c r="I120" s="196"/>
    </row>
    <row r="121" spans="1:9" hidden="1">
      <c r="A121" s="150" t="s">
        <v>137</v>
      </c>
      <c r="B121" s="163" t="s">
        <v>263</v>
      </c>
      <c r="C121" s="144">
        <v>76.260000000000005</v>
      </c>
      <c r="D121" s="144">
        <v>81</v>
      </c>
      <c r="E121" s="146" t="s">
        <v>699</v>
      </c>
      <c r="G121" s="196"/>
      <c r="H121" s="196"/>
      <c r="I121" s="196"/>
    </row>
    <row r="122" spans="1:9" hidden="1">
      <c r="A122" s="150" t="s">
        <v>138</v>
      </c>
      <c r="B122" s="163" t="s">
        <v>263</v>
      </c>
      <c r="C122" s="144">
        <v>57.19</v>
      </c>
      <c r="D122" s="144">
        <v>60.54</v>
      </c>
      <c r="E122" s="146" t="s">
        <v>699</v>
      </c>
      <c r="G122" s="196"/>
      <c r="H122" s="196"/>
      <c r="I122" s="196"/>
    </row>
    <row r="123" spans="1:9" hidden="1">
      <c r="A123" s="150" t="s">
        <v>139</v>
      </c>
      <c r="B123" s="163" t="s">
        <v>263</v>
      </c>
      <c r="C123" s="144">
        <v>97.14</v>
      </c>
      <c r="D123" s="144">
        <v>103.31</v>
      </c>
      <c r="E123" s="146" t="s">
        <v>699</v>
      </c>
      <c r="G123" s="196"/>
      <c r="H123" s="196"/>
      <c r="I123" s="196"/>
    </row>
    <row r="124" spans="1:9" hidden="1">
      <c r="A124" s="150" t="s">
        <v>140</v>
      </c>
      <c r="B124" s="163" t="s">
        <v>263</v>
      </c>
      <c r="C124" s="144">
        <v>44.24</v>
      </c>
      <c r="D124" s="144">
        <v>47.35</v>
      </c>
      <c r="E124" s="146" t="s">
        <v>699</v>
      </c>
      <c r="G124" s="196"/>
      <c r="H124" s="196"/>
      <c r="I124" s="196"/>
    </row>
    <row r="125" spans="1:9" hidden="1">
      <c r="A125" s="150" t="s">
        <v>141</v>
      </c>
      <c r="B125" s="163" t="s">
        <v>263</v>
      </c>
      <c r="C125" s="144">
        <v>78.69</v>
      </c>
      <c r="D125" s="144">
        <v>83.71</v>
      </c>
      <c r="E125" s="146" t="s">
        <v>699</v>
      </c>
      <c r="G125" s="196"/>
      <c r="H125" s="196"/>
      <c r="I125" s="196"/>
    </row>
    <row r="126" spans="1:9" hidden="1">
      <c r="A126" s="150" t="s">
        <v>142</v>
      </c>
      <c r="B126" s="163" t="s">
        <v>263</v>
      </c>
      <c r="C126" s="144">
        <v>120.53</v>
      </c>
      <c r="D126" s="144">
        <v>128.82</v>
      </c>
      <c r="E126" s="146" t="s">
        <v>699</v>
      </c>
      <c r="G126" s="196"/>
      <c r="H126" s="196"/>
      <c r="I126" s="196"/>
    </row>
    <row r="127" spans="1:9" hidden="1">
      <c r="A127" s="150" t="s">
        <v>143</v>
      </c>
      <c r="B127" s="163" t="s">
        <v>263</v>
      </c>
      <c r="C127" s="144">
        <v>56.07</v>
      </c>
      <c r="D127" s="144">
        <v>59.76</v>
      </c>
      <c r="E127" s="146" t="s">
        <v>699</v>
      </c>
      <c r="G127" s="196"/>
      <c r="H127" s="196"/>
      <c r="I127" s="196"/>
    </row>
    <row r="128" spans="1:9" hidden="1">
      <c r="A128" s="150" t="s">
        <v>189</v>
      </c>
      <c r="B128" s="163" t="s">
        <v>263</v>
      </c>
      <c r="C128" s="144" t="s">
        <v>699</v>
      </c>
      <c r="D128" s="144">
        <v>140.35</v>
      </c>
      <c r="E128" s="146" t="s">
        <v>699</v>
      </c>
      <c r="G128" s="196"/>
      <c r="H128" s="196"/>
      <c r="I128" s="196"/>
    </row>
    <row r="129" spans="1:9" hidden="1">
      <c r="A129" s="150" t="s">
        <v>144</v>
      </c>
      <c r="B129" s="163" t="s">
        <v>263</v>
      </c>
      <c r="C129" s="144">
        <v>97.11</v>
      </c>
      <c r="D129" s="144">
        <v>103.87</v>
      </c>
      <c r="E129" s="146" t="s">
        <v>699</v>
      </c>
      <c r="G129" s="196"/>
      <c r="H129" s="196"/>
      <c r="I129" s="196"/>
    </row>
    <row r="130" spans="1:9" hidden="1">
      <c r="A130" s="150" t="s">
        <v>252</v>
      </c>
      <c r="B130" s="163" t="s">
        <v>263</v>
      </c>
      <c r="C130" s="144">
        <v>61.38</v>
      </c>
      <c r="D130" s="144">
        <v>65.58</v>
      </c>
      <c r="E130" s="146" t="s">
        <v>699</v>
      </c>
      <c r="G130" s="196"/>
      <c r="H130" s="196"/>
      <c r="I130" s="196"/>
    </row>
    <row r="131" spans="1:9" hidden="1">
      <c r="A131" s="150" t="s">
        <v>145</v>
      </c>
      <c r="B131" s="163" t="s">
        <v>263</v>
      </c>
      <c r="C131" s="144">
        <v>85.04</v>
      </c>
      <c r="D131" s="144">
        <v>90.75</v>
      </c>
      <c r="E131" s="146" t="s">
        <v>699</v>
      </c>
      <c r="G131" s="196"/>
      <c r="H131" s="196"/>
      <c r="I131" s="196"/>
    </row>
    <row r="132" spans="1:9" hidden="1">
      <c r="A132" s="150" t="s">
        <v>146</v>
      </c>
      <c r="B132" s="163" t="s">
        <v>263</v>
      </c>
      <c r="C132" s="144">
        <v>85.09</v>
      </c>
      <c r="D132" s="144">
        <v>90.44</v>
      </c>
      <c r="E132" s="146" t="s">
        <v>699</v>
      </c>
      <c r="G132" s="196"/>
      <c r="H132" s="196"/>
      <c r="I132" s="196"/>
    </row>
    <row r="133" spans="1:9" hidden="1">
      <c r="A133" s="150" t="s">
        <v>147</v>
      </c>
      <c r="B133" s="163" t="s">
        <v>263</v>
      </c>
      <c r="C133" s="144">
        <v>55.94</v>
      </c>
      <c r="D133" s="144">
        <v>59.49</v>
      </c>
      <c r="E133" s="146" t="s">
        <v>699</v>
      </c>
      <c r="G133" s="196"/>
      <c r="H133" s="196"/>
      <c r="I133" s="196"/>
    </row>
    <row r="134" spans="1:9" hidden="1">
      <c r="A134" s="150" t="s">
        <v>148</v>
      </c>
      <c r="B134" s="163" t="s">
        <v>263</v>
      </c>
      <c r="C134" s="144">
        <v>39.51</v>
      </c>
      <c r="D134" s="144">
        <v>41.9</v>
      </c>
      <c r="E134" s="146" t="s">
        <v>699</v>
      </c>
      <c r="G134" s="196"/>
      <c r="H134" s="196"/>
      <c r="I134" s="196"/>
    </row>
    <row r="135" spans="1:9" hidden="1">
      <c r="A135" s="150" t="s">
        <v>149</v>
      </c>
      <c r="B135" s="163" t="s">
        <v>263</v>
      </c>
      <c r="C135" s="144">
        <v>81.89</v>
      </c>
      <c r="D135" s="144">
        <v>86.7</v>
      </c>
      <c r="E135" s="146" t="s">
        <v>699</v>
      </c>
      <c r="G135" s="196"/>
      <c r="H135" s="196"/>
      <c r="I135" s="196"/>
    </row>
    <row r="136" spans="1:9" hidden="1">
      <c r="A136" s="150" t="s">
        <v>150</v>
      </c>
      <c r="B136" s="163" t="s">
        <v>263</v>
      </c>
      <c r="C136" s="144">
        <v>31.96</v>
      </c>
      <c r="D136" s="144">
        <v>34.39</v>
      </c>
      <c r="E136" s="146" t="s">
        <v>699</v>
      </c>
      <c r="G136" s="196"/>
      <c r="H136" s="196"/>
      <c r="I136" s="196"/>
    </row>
    <row r="137" spans="1:9" hidden="1">
      <c r="A137" s="150" t="s">
        <v>151</v>
      </c>
      <c r="B137" s="163" t="s">
        <v>263</v>
      </c>
      <c r="C137" s="144">
        <v>67.34</v>
      </c>
      <c r="D137" s="144">
        <v>71.900000000000006</v>
      </c>
      <c r="E137" s="146" t="s">
        <v>699</v>
      </c>
      <c r="G137" s="196"/>
      <c r="H137" s="196"/>
      <c r="I137" s="196"/>
    </row>
    <row r="138" spans="1:9" hidden="1">
      <c r="A138" s="150" t="s">
        <v>152</v>
      </c>
      <c r="B138" s="163" t="s">
        <v>263</v>
      </c>
      <c r="C138" s="144">
        <v>51.21</v>
      </c>
      <c r="D138" s="144">
        <v>54.19</v>
      </c>
      <c r="E138" s="146" t="s">
        <v>699</v>
      </c>
      <c r="G138" s="196"/>
      <c r="H138" s="196"/>
      <c r="I138" s="196"/>
    </row>
    <row r="139" spans="1:9" hidden="1">
      <c r="A139" s="150" t="s">
        <v>153</v>
      </c>
      <c r="B139" s="163" t="s">
        <v>263</v>
      </c>
      <c r="C139" s="144">
        <v>85.05</v>
      </c>
      <c r="D139" s="144">
        <v>90.91</v>
      </c>
      <c r="E139" s="146" t="s">
        <v>699</v>
      </c>
      <c r="G139" s="196"/>
      <c r="H139" s="196"/>
      <c r="I139" s="196"/>
    </row>
    <row r="140" spans="1:9" hidden="1">
      <c r="A140" s="150" t="s">
        <v>154</v>
      </c>
      <c r="B140" s="163" t="s">
        <v>263</v>
      </c>
      <c r="C140" s="144">
        <v>39.69</v>
      </c>
      <c r="D140" s="144">
        <v>42.16</v>
      </c>
      <c r="E140" s="146" t="s">
        <v>699</v>
      </c>
      <c r="G140" s="196"/>
      <c r="H140" s="196"/>
      <c r="I140" s="196"/>
    </row>
    <row r="141" spans="1:9" hidden="1">
      <c r="A141" s="150" t="s">
        <v>155</v>
      </c>
      <c r="B141" s="163" t="s">
        <v>263</v>
      </c>
      <c r="C141" s="144">
        <v>61.97</v>
      </c>
      <c r="D141" s="144">
        <v>65.64</v>
      </c>
      <c r="E141" s="144">
        <v>72.58</v>
      </c>
      <c r="G141" s="196"/>
      <c r="H141" s="196"/>
      <c r="I141" s="196"/>
    </row>
    <row r="142" spans="1:9" hidden="1">
      <c r="A142" s="150" t="s">
        <v>253</v>
      </c>
      <c r="B142" s="163" t="s">
        <v>263</v>
      </c>
      <c r="C142" s="144">
        <v>86.11</v>
      </c>
      <c r="D142" s="144">
        <v>91.23</v>
      </c>
      <c r="E142" s="144">
        <v>100.84</v>
      </c>
      <c r="G142" s="196"/>
      <c r="H142" s="196"/>
      <c r="I142" s="196"/>
    </row>
    <row r="143" spans="1:9" hidden="1">
      <c r="A143" s="150" t="s">
        <v>156</v>
      </c>
      <c r="B143" s="163" t="s">
        <v>263</v>
      </c>
      <c r="C143" s="144">
        <v>86.6</v>
      </c>
      <c r="D143" s="144">
        <v>92.6</v>
      </c>
      <c r="E143" s="146" t="s">
        <v>699</v>
      </c>
      <c r="G143" s="196"/>
      <c r="H143" s="196"/>
      <c r="I143" s="196"/>
    </row>
    <row r="144" spans="1:9" hidden="1">
      <c r="A144" s="150" t="s">
        <v>157</v>
      </c>
      <c r="B144" s="163" t="s">
        <v>263</v>
      </c>
      <c r="C144" s="144">
        <v>57.27</v>
      </c>
      <c r="D144" s="144">
        <v>60.88</v>
      </c>
      <c r="E144" s="146" t="s">
        <v>699</v>
      </c>
      <c r="G144" s="196"/>
      <c r="H144" s="196"/>
      <c r="I144" s="196"/>
    </row>
    <row r="145" spans="1:9" hidden="1">
      <c r="A145" s="150" t="s">
        <v>158</v>
      </c>
      <c r="B145" s="163" t="s">
        <v>263</v>
      </c>
      <c r="C145" s="144">
        <v>110.98</v>
      </c>
      <c r="D145" s="144">
        <v>118.52</v>
      </c>
      <c r="E145" s="146" t="s">
        <v>699</v>
      </c>
      <c r="G145" s="196"/>
      <c r="H145" s="196"/>
      <c r="I145" s="196"/>
    </row>
    <row r="146" spans="1:9" hidden="1">
      <c r="A146" s="150" t="s">
        <v>159</v>
      </c>
      <c r="B146" s="163" t="s">
        <v>263</v>
      </c>
      <c r="C146" s="144">
        <v>36.869999999999997</v>
      </c>
      <c r="D146" s="144">
        <v>39.11</v>
      </c>
      <c r="E146" s="146" t="s">
        <v>699</v>
      </c>
      <c r="G146" s="196"/>
      <c r="H146" s="196"/>
      <c r="I146" s="196"/>
    </row>
    <row r="147" spans="1:9" hidden="1">
      <c r="A147" s="150" t="s">
        <v>160</v>
      </c>
      <c r="B147" s="163" t="s">
        <v>263</v>
      </c>
      <c r="C147" s="144">
        <v>51.63</v>
      </c>
      <c r="D147" s="144">
        <v>55.26</v>
      </c>
      <c r="E147" s="146" t="s">
        <v>699</v>
      </c>
      <c r="G147" s="196"/>
      <c r="H147" s="196"/>
      <c r="I147" s="196"/>
    </row>
    <row r="148" spans="1:9" hidden="1">
      <c r="A148" s="150" t="s">
        <v>161</v>
      </c>
      <c r="B148" s="163" t="s">
        <v>263</v>
      </c>
      <c r="C148" s="144">
        <v>72.63</v>
      </c>
      <c r="D148" s="144">
        <v>77.69</v>
      </c>
      <c r="E148" s="146" t="s">
        <v>699</v>
      </c>
      <c r="G148" s="196"/>
      <c r="H148" s="196"/>
      <c r="I148" s="196"/>
    </row>
    <row r="149" spans="1:9" hidden="1">
      <c r="A149" s="150" t="s">
        <v>40</v>
      </c>
      <c r="B149" s="163" t="s">
        <v>263</v>
      </c>
      <c r="C149" s="144">
        <v>79.73</v>
      </c>
      <c r="D149" s="144">
        <v>84.7</v>
      </c>
      <c r="E149" s="146" t="s">
        <v>699</v>
      </c>
      <c r="G149" s="196"/>
      <c r="H149" s="196"/>
      <c r="I149" s="196"/>
    </row>
    <row r="150" spans="1:9" hidden="1">
      <c r="A150" s="150" t="s">
        <v>254</v>
      </c>
      <c r="B150" s="163" t="s">
        <v>263</v>
      </c>
      <c r="C150" s="144">
        <v>54.92</v>
      </c>
      <c r="D150" s="144">
        <v>58.63</v>
      </c>
      <c r="E150" s="146" t="s">
        <v>699</v>
      </c>
      <c r="G150" s="196"/>
      <c r="H150" s="196"/>
      <c r="I150" s="196"/>
    </row>
    <row r="151" spans="1:9" hidden="1">
      <c r="A151" s="150" t="s">
        <v>255</v>
      </c>
      <c r="B151" s="163" t="s">
        <v>263</v>
      </c>
      <c r="C151" s="144">
        <v>68.53</v>
      </c>
      <c r="D151" s="144">
        <v>73.010000000000005</v>
      </c>
      <c r="E151" s="146" t="s">
        <v>699</v>
      </c>
      <c r="G151" s="196"/>
      <c r="H151" s="196"/>
      <c r="I151" s="196"/>
    </row>
    <row r="152" spans="1:9" hidden="1">
      <c r="A152" s="150" t="s">
        <v>256</v>
      </c>
      <c r="B152" s="163" t="s">
        <v>263</v>
      </c>
      <c r="C152" s="144">
        <v>102.92</v>
      </c>
      <c r="D152" s="144">
        <v>109.6</v>
      </c>
      <c r="E152" s="146" t="s">
        <v>699</v>
      </c>
      <c r="G152" s="196"/>
      <c r="H152" s="196"/>
      <c r="I152" s="196"/>
    </row>
    <row r="153" spans="1:9" hidden="1">
      <c r="A153" s="150" t="s">
        <v>162</v>
      </c>
      <c r="B153" s="163" t="s">
        <v>263</v>
      </c>
      <c r="C153" s="144">
        <v>49.95</v>
      </c>
      <c r="D153" s="144">
        <v>52.99</v>
      </c>
      <c r="E153" s="144">
        <v>58.77</v>
      </c>
      <c r="G153" s="196"/>
      <c r="H153" s="196"/>
      <c r="I153" s="196"/>
    </row>
    <row r="154" spans="1:9" hidden="1">
      <c r="A154" s="150" t="s">
        <v>163</v>
      </c>
      <c r="B154" s="163" t="s">
        <v>263</v>
      </c>
      <c r="C154" s="144">
        <v>49.14</v>
      </c>
      <c r="D154" s="144">
        <v>52.03</v>
      </c>
      <c r="E154" s="144">
        <v>57.04</v>
      </c>
      <c r="G154" s="196"/>
      <c r="H154" s="196"/>
      <c r="I154" s="196"/>
    </row>
    <row r="155" spans="1:9" hidden="1">
      <c r="A155" s="150" t="s">
        <v>164</v>
      </c>
      <c r="B155" s="163" t="s">
        <v>263</v>
      </c>
      <c r="C155" s="144">
        <v>64.61</v>
      </c>
      <c r="D155" s="144">
        <v>68.66</v>
      </c>
      <c r="E155" s="146" t="s">
        <v>699</v>
      </c>
      <c r="G155" s="196"/>
      <c r="H155" s="196"/>
      <c r="I155" s="196"/>
    </row>
    <row r="156" spans="1:9" hidden="1">
      <c r="A156" s="150" t="s">
        <v>165</v>
      </c>
      <c r="B156" s="163" t="s">
        <v>263</v>
      </c>
      <c r="C156" s="144">
        <v>31.15</v>
      </c>
      <c r="D156" s="144">
        <v>32.909999999999997</v>
      </c>
      <c r="E156" s="144">
        <v>36.630000000000003</v>
      </c>
      <c r="G156" s="196"/>
      <c r="H156" s="196"/>
      <c r="I156" s="196"/>
    </row>
    <row r="157" spans="1:9" hidden="1">
      <c r="A157" s="150" t="s">
        <v>166</v>
      </c>
      <c r="B157" s="163" t="s">
        <v>263</v>
      </c>
      <c r="C157" s="144">
        <v>38.700000000000003</v>
      </c>
      <c r="D157" s="144">
        <v>40.94</v>
      </c>
      <c r="E157" s="146" t="s">
        <v>699</v>
      </c>
      <c r="G157" s="196"/>
      <c r="H157" s="196"/>
      <c r="I157" s="196"/>
    </row>
    <row r="158" spans="1:9" hidden="1">
      <c r="A158" s="150" t="s">
        <v>167</v>
      </c>
      <c r="B158" s="163" t="s">
        <v>263</v>
      </c>
      <c r="C158" s="144">
        <v>66.150000000000006</v>
      </c>
      <c r="D158" s="144">
        <v>70.86</v>
      </c>
      <c r="E158" s="146" t="s">
        <v>699</v>
      </c>
      <c r="G158" s="196"/>
      <c r="H158" s="196"/>
      <c r="I158" s="196"/>
    </row>
    <row r="159" spans="1:9" hidden="1">
      <c r="A159" s="150" t="s">
        <v>168</v>
      </c>
      <c r="B159" s="163" t="s">
        <v>263</v>
      </c>
      <c r="C159" s="144">
        <v>59.31</v>
      </c>
      <c r="D159" s="144">
        <v>62.76</v>
      </c>
      <c r="E159" s="146" t="s">
        <v>699</v>
      </c>
      <c r="G159" s="196"/>
      <c r="H159" s="196"/>
      <c r="I159" s="196"/>
    </row>
    <row r="160" spans="1:9" hidden="1">
      <c r="A160" s="150" t="s">
        <v>169</v>
      </c>
      <c r="B160" s="163" t="s">
        <v>263</v>
      </c>
      <c r="C160" s="144">
        <v>66.67</v>
      </c>
      <c r="D160" s="144">
        <v>70.989999999999995</v>
      </c>
      <c r="E160" s="146" t="s">
        <v>699</v>
      </c>
      <c r="G160" s="196"/>
      <c r="H160" s="196"/>
      <c r="I160" s="196"/>
    </row>
    <row r="161" spans="1:9" hidden="1">
      <c r="A161" s="150" t="s">
        <v>170</v>
      </c>
      <c r="B161" s="163" t="s">
        <v>263</v>
      </c>
      <c r="C161" s="144">
        <v>39.85</v>
      </c>
      <c r="D161" s="144">
        <v>42.48</v>
      </c>
      <c r="E161" s="146" t="s">
        <v>699</v>
      </c>
      <c r="G161" s="196"/>
      <c r="H161" s="196"/>
      <c r="I161" s="196"/>
    </row>
    <row r="162" spans="1:9" hidden="1">
      <c r="A162" s="150" t="s">
        <v>171</v>
      </c>
      <c r="B162" s="163" t="s">
        <v>263</v>
      </c>
      <c r="C162" s="144">
        <v>79.819999999999993</v>
      </c>
      <c r="D162" s="144">
        <v>84.83</v>
      </c>
      <c r="E162" s="146" t="s">
        <v>699</v>
      </c>
      <c r="G162" s="196"/>
      <c r="H162" s="196"/>
      <c r="I162" s="196"/>
    </row>
    <row r="163" spans="1:9" hidden="1">
      <c r="A163" s="150" t="s">
        <v>172</v>
      </c>
      <c r="B163" s="163" t="s">
        <v>263</v>
      </c>
      <c r="C163" s="144">
        <v>63.58</v>
      </c>
      <c r="D163" s="144">
        <v>68.02</v>
      </c>
      <c r="E163" s="146" t="s">
        <v>699</v>
      </c>
      <c r="G163" s="196"/>
      <c r="H163" s="196"/>
      <c r="I163" s="196"/>
    </row>
    <row r="164" spans="1:9" hidden="1">
      <c r="A164" s="150" t="s">
        <v>175</v>
      </c>
      <c r="B164" s="163" t="s">
        <v>263</v>
      </c>
      <c r="C164" s="144">
        <v>56.02</v>
      </c>
      <c r="D164" s="144">
        <v>59.05</v>
      </c>
      <c r="E164" s="146" t="s">
        <v>699</v>
      </c>
      <c r="G164" s="196"/>
      <c r="H164" s="196"/>
      <c r="I164" s="196"/>
    </row>
    <row r="165" spans="1:9" hidden="1">
      <c r="A165" s="150" t="s">
        <v>173</v>
      </c>
      <c r="B165" s="163" t="s">
        <v>263</v>
      </c>
      <c r="C165" s="144">
        <v>118.26</v>
      </c>
      <c r="D165" s="144">
        <v>124.78</v>
      </c>
      <c r="E165" s="146" t="s">
        <v>699</v>
      </c>
      <c r="G165" s="196"/>
      <c r="H165" s="196"/>
      <c r="I165" s="196"/>
    </row>
    <row r="166" spans="1:9" hidden="1">
      <c r="A166" s="150" t="s">
        <v>174</v>
      </c>
      <c r="B166" s="163" t="s">
        <v>263</v>
      </c>
      <c r="C166" s="144">
        <v>44.18</v>
      </c>
      <c r="D166" s="144">
        <v>47.51</v>
      </c>
      <c r="E166" s="146" t="s">
        <v>699</v>
      </c>
      <c r="G166" s="196"/>
      <c r="H166" s="196"/>
      <c r="I166" s="196"/>
    </row>
    <row r="167" spans="1:9" hidden="1">
      <c r="A167" s="150" t="s">
        <v>176</v>
      </c>
      <c r="B167" s="163" t="s">
        <v>263</v>
      </c>
      <c r="C167" s="144">
        <v>67.98</v>
      </c>
      <c r="D167" s="144">
        <v>72.400000000000006</v>
      </c>
      <c r="E167" s="146" t="s">
        <v>699</v>
      </c>
      <c r="G167" s="196"/>
      <c r="H167" s="196"/>
      <c r="I167" s="196"/>
    </row>
    <row r="168" spans="1:9" hidden="1">
      <c r="A168" s="150" t="s">
        <v>257</v>
      </c>
      <c r="B168" s="163" t="s">
        <v>263</v>
      </c>
      <c r="C168" s="144">
        <v>62.69</v>
      </c>
      <c r="D168" s="144">
        <v>66.3</v>
      </c>
      <c r="E168" s="146" t="s">
        <v>699</v>
      </c>
      <c r="G168" s="196"/>
      <c r="H168" s="196"/>
      <c r="I168" s="196"/>
    </row>
    <row r="169" spans="1:9" hidden="1">
      <c r="A169" s="150" t="s">
        <v>258</v>
      </c>
      <c r="B169" s="163" t="s">
        <v>263</v>
      </c>
      <c r="C169" s="144">
        <v>83.37</v>
      </c>
      <c r="D169" s="144">
        <v>87.87</v>
      </c>
      <c r="E169" s="146" t="s">
        <v>699</v>
      </c>
      <c r="G169" s="196"/>
      <c r="H169" s="196"/>
      <c r="I169" s="196"/>
    </row>
    <row r="170" spans="1:9" hidden="1">
      <c r="A170" s="150" t="s">
        <v>177</v>
      </c>
      <c r="B170" s="163" t="s">
        <v>263</v>
      </c>
      <c r="C170" s="144">
        <v>51.85</v>
      </c>
      <c r="D170" s="144">
        <v>56.24</v>
      </c>
      <c r="E170" s="146" t="s">
        <v>699</v>
      </c>
      <c r="G170" s="196"/>
      <c r="H170" s="196"/>
      <c r="I170" s="196"/>
    </row>
    <row r="171" spans="1:9" hidden="1">
      <c r="A171" s="150" t="s">
        <v>178</v>
      </c>
      <c r="B171" s="163" t="s">
        <v>263</v>
      </c>
      <c r="C171" s="144">
        <v>76.06</v>
      </c>
      <c r="D171" s="144">
        <v>81.3</v>
      </c>
      <c r="E171" s="146" t="s">
        <v>699</v>
      </c>
      <c r="G171" s="196"/>
      <c r="H171" s="196"/>
      <c r="I171" s="196"/>
    </row>
    <row r="172" spans="1:9" hidden="1">
      <c r="A172" s="150" t="s">
        <v>179</v>
      </c>
      <c r="B172" s="163" t="s">
        <v>263</v>
      </c>
      <c r="C172" s="144">
        <v>88.18</v>
      </c>
      <c r="D172" s="144">
        <v>93.77</v>
      </c>
      <c r="E172" s="144">
        <v>102.08</v>
      </c>
      <c r="G172" s="196"/>
      <c r="H172" s="196"/>
      <c r="I172" s="196"/>
    </row>
    <row r="173" spans="1:9" hidden="1">
      <c r="A173" s="150" t="s">
        <v>180</v>
      </c>
      <c r="B173" s="163" t="s">
        <v>263</v>
      </c>
      <c r="C173" s="144">
        <v>60.34</v>
      </c>
      <c r="D173" s="144">
        <v>64.599999999999994</v>
      </c>
      <c r="E173" s="144">
        <v>71.95</v>
      </c>
      <c r="G173" s="196"/>
      <c r="H173" s="196"/>
      <c r="I173" s="196"/>
    </row>
    <row r="174" spans="1:9" hidden="1">
      <c r="A174" s="150" t="s">
        <v>181</v>
      </c>
      <c r="B174" s="163" t="s">
        <v>263</v>
      </c>
      <c r="C174" s="144">
        <v>35.130000000000003</v>
      </c>
      <c r="D174" s="144">
        <v>37.1</v>
      </c>
      <c r="E174" s="144">
        <v>41.03</v>
      </c>
      <c r="G174" s="196"/>
      <c r="H174" s="196"/>
      <c r="I174" s="196"/>
    </row>
    <row r="175" spans="1:9" hidden="1">
      <c r="A175" s="150" t="s">
        <v>182</v>
      </c>
      <c r="B175" s="163" t="s">
        <v>263</v>
      </c>
      <c r="C175" s="144">
        <v>44.87</v>
      </c>
      <c r="D175" s="144">
        <v>48.21</v>
      </c>
      <c r="E175" s="144">
        <v>52.66</v>
      </c>
      <c r="G175" s="196"/>
      <c r="H175" s="196"/>
      <c r="I175" s="196"/>
    </row>
    <row r="176" spans="1:9" hidden="1">
      <c r="A176" s="150" t="s">
        <v>259</v>
      </c>
      <c r="B176" s="163" t="s">
        <v>263</v>
      </c>
      <c r="C176" s="144">
        <v>69.599999999999994</v>
      </c>
      <c r="D176" s="144">
        <v>74.13</v>
      </c>
      <c r="E176" s="144">
        <v>80.33</v>
      </c>
      <c r="G176" s="196"/>
      <c r="H176" s="196"/>
      <c r="I176" s="196"/>
    </row>
    <row r="177" spans="1:9" hidden="1">
      <c r="A177" s="150" t="s">
        <v>184</v>
      </c>
      <c r="B177" s="163" t="s">
        <v>263</v>
      </c>
      <c r="C177" s="144">
        <v>54.54</v>
      </c>
      <c r="D177" s="144">
        <v>58.26</v>
      </c>
      <c r="E177" s="146" t="s">
        <v>699</v>
      </c>
      <c r="G177" s="196"/>
      <c r="H177" s="196"/>
      <c r="I177" s="196"/>
    </row>
    <row r="178" spans="1:9" hidden="1">
      <c r="A178" s="150" t="s">
        <v>260</v>
      </c>
      <c r="B178" s="163" t="s">
        <v>263</v>
      </c>
      <c r="C178" s="144">
        <v>71.55</v>
      </c>
      <c r="D178" s="144">
        <v>76.48</v>
      </c>
      <c r="E178" s="146" t="s">
        <v>699</v>
      </c>
      <c r="G178" s="196"/>
      <c r="H178" s="196"/>
      <c r="I178" s="196"/>
    </row>
    <row r="179" spans="1:9" hidden="1">
      <c r="A179" s="150" t="s">
        <v>185</v>
      </c>
      <c r="B179" s="163" t="s">
        <v>263</v>
      </c>
      <c r="C179" s="144">
        <v>48.77</v>
      </c>
      <c r="D179" s="144">
        <v>51.66</v>
      </c>
      <c r="E179" s="146" t="s">
        <v>699</v>
      </c>
      <c r="G179" s="196"/>
      <c r="H179" s="196"/>
      <c r="I179" s="196"/>
    </row>
    <row r="180" spans="1:9" hidden="1">
      <c r="A180" s="150" t="s">
        <v>186</v>
      </c>
      <c r="B180" s="163" t="s">
        <v>263</v>
      </c>
      <c r="C180" s="144">
        <v>53.13</v>
      </c>
      <c r="D180" s="144">
        <v>56.08</v>
      </c>
      <c r="E180" s="146" t="s">
        <v>699</v>
      </c>
      <c r="G180" s="196"/>
      <c r="H180" s="196"/>
      <c r="I180" s="196"/>
    </row>
    <row r="181" spans="1:9" hidden="1">
      <c r="A181" s="150" t="s">
        <v>261</v>
      </c>
      <c r="B181" s="163" t="s">
        <v>263</v>
      </c>
      <c r="C181" s="144">
        <v>71.650000000000006</v>
      </c>
      <c r="D181" s="144">
        <v>75.87</v>
      </c>
      <c r="E181" s="146" t="s">
        <v>699</v>
      </c>
      <c r="G181" s="196"/>
      <c r="H181" s="196"/>
      <c r="I181" s="196"/>
    </row>
    <row r="182" spans="1:9" hidden="1">
      <c r="A182" s="150" t="s">
        <v>187</v>
      </c>
      <c r="B182" s="163" t="s">
        <v>263</v>
      </c>
      <c r="C182" s="144">
        <v>72.819999999999993</v>
      </c>
      <c r="D182" s="144">
        <v>77.25</v>
      </c>
      <c r="E182" s="146" t="s">
        <v>699</v>
      </c>
      <c r="G182" s="196"/>
      <c r="H182" s="196"/>
      <c r="I182" s="196"/>
    </row>
    <row r="183" spans="1:9" ht="15.75" hidden="1" thickBot="1">
      <c r="A183" s="150" t="s">
        <v>188</v>
      </c>
      <c r="B183" s="163" t="s">
        <v>263</v>
      </c>
      <c r="C183" s="144">
        <v>38.549999999999997</v>
      </c>
      <c r="D183" s="144">
        <v>40.71</v>
      </c>
      <c r="E183" s="147" t="s">
        <v>699</v>
      </c>
      <c r="G183" s="196"/>
      <c r="H183" s="196"/>
      <c r="I183" s="196"/>
    </row>
    <row r="184" spans="1:9">
      <c r="A184" s="150" t="s">
        <v>42</v>
      </c>
      <c r="B184" s="163" t="s">
        <v>264</v>
      </c>
      <c r="C184" s="144">
        <v>46.47</v>
      </c>
      <c r="D184" s="144">
        <v>49.34</v>
      </c>
      <c r="E184" s="145" t="s">
        <v>699</v>
      </c>
      <c r="G184" s="196"/>
      <c r="H184" s="196"/>
      <c r="I184" s="196"/>
    </row>
    <row r="185" spans="1:9">
      <c r="A185" s="150" t="s">
        <v>43</v>
      </c>
      <c r="B185" s="163" t="s">
        <v>264</v>
      </c>
      <c r="C185" s="144">
        <v>65.489999999999995</v>
      </c>
      <c r="D185" s="144">
        <v>69.5</v>
      </c>
      <c r="E185" s="146" t="s">
        <v>699</v>
      </c>
      <c r="G185" s="196"/>
      <c r="H185" s="196"/>
      <c r="I185" s="196"/>
    </row>
    <row r="186" spans="1:9">
      <c r="A186" s="150" t="s">
        <v>44</v>
      </c>
      <c r="B186" s="163" t="s">
        <v>264</v>
      </c>
      <c r="C186" s="144">
        <v>26.84</v>
      </c>
      <c r="D186" s="144">
        <v>28.37</v>
      </c>
      <c r="E186" s="146" t="s">
        <v>699</v>
      </c>
      <c r="G186" s="196"/>
      <c r="H186" s="196"/>
      <c r="I186" s="196"/>
    </row>
    <row r="187" spans="1:9">
      <c r="A187" s="150" t="s">
        <v>45</v>
      </c>
      <c r="B187" s="163" t="s">
        <v>264</v>
      </c>
      <c r="C187" s="144">
        <v>31.41</v>
      </c>
      <c r="D187" s="144">
        <v>33.19</v>
      </c>
      <c r="E187" s="146" t="s">
        <v>699</v>
      </c>
      <c r="G187" s="196"/>
      <c r="H187" s="196"/>
      <c r="I187" s="196"/>
    </row>
    <row r="188" spans="1:9">
      <c r="A188" s="150" t="s">
        <v>46</v>
      </c>
      <c r="B188" s="163" t="s">
        <v>264</v>
      </c>
      <c r="C188" s="144">
        <v>38.72</v>
      </c>
      <c r="D188" s="144">
        <v>41.05</v>
      </c>
      <c r="E188" s="146" t="s">
        <v>699</v>
      </c>
      <c r="G188" s="196"/>
      <c r="H188" s="196"/>
      <c r="I188" s="196"/>
    </row>
    <row r="189" spans="1:9">
      <c r="A189" s="150" t="s">
        <v>47</v>
      </c>
      <c r="B189" s="163" t="s">
        <v>264</v>
      </c>
      <c r="C189" s="144">
        <v>37.799999999999997</v>
      </c>
      <c r="D189" s="144">
        <v>40.380000000000003</v>
      </c>
      <c r="E189" s="146" t="s">
        <v>699</v>
      </c>
      <c r="G189" s="196"/>
      <c r="H189" s="196"/>
      <c r="I189" s="196"/>
    </row>
    <row r="190" spans="1:9">
      <c r="A190" s="150" t="s">
        <v>48</v>
      </c>
      <c r="B190" s="163" t="s">
        <v>264</v>
      </c>
      <c r="C190" s="144">
        <v>35.86</v>
      </c>
      <c r="D190" s="144">
        <v>37.97</v>
      </c>
      <c r="E190" s="146" t="s">
        <v>699</v>
      </c>
      <c r="G190" s="196"/>
      <c r="H190" s="196"/>
      <c r="I190" s="196"/>
    </row>
    <row r="191" spans="1:9">
      <c r="A191" s="150" t="s">
        <v>49</v>
      </c>
      <c r="B191" s="163" t="s">
        <v>264</v>
      </c>
      <c r="C191" s="144">
        <v>48.22</v>
      </c>
      <c r="D191" s="144">
        <v>51.63</v>
      </c>
      <c r="E191" s="146" t="s">
        <v>699</v>
      </c>
      <c r="G191" s="196"/>
      <c r="H191" s="196"/>
      <c r="I191" s="196"/>
    </row>
    <row r="192" spans="1:9">
      <c r="A192" s="150" t="s">
        <v>50</v>
      </c>
      <c r="B192" s="163" t="s">
        <v>264</v>
      </c>
      <c r="C192" s="144">
        <v>61.5</v>
      </c>
      <c r="D192" s="144">
        <v>65.13</v>
      </c>
      <c r="E192" s="146" t="s">
        <v>699</v>
      </c>
      <c r="G192" s="196"/>
      <c r="H192" s="196"/>
      <c r="I192" s="196"/>
    </row>
    <row r="193" spans="1:9">
      <c r="A193" s="150" t="s">
        <v>236</v>
      </c>
      <c r="B193" s="163" t="s">
        <v>264</v>
      </c>
      <c r="C193" s="144">
        <v>82.96</v>
      </c>
      <c r="D193" s="144">
        <v>87.72</v>
      </c>
      <c r="E193" s="146" t="s">
        <v>699</v>
      </c>
      <c r="G193" s="196"/>
      <c r="H193" s="196"/>
      <c r="I193" s="196"/>
    </row>
    <row r="194" spans="1:9">
      <c r="A194" s="150" t="s">
        <v>51</v>
      </c>
      <c r="B194" s="163" t="s">
        <v>264</v>
      </c>
      <c r="C194" s="144">
        <v>75.98</v>
      </c>
      <c r="D194" s="144">
        <v>81.540000000000006</v>
      </c>
      <c r="E194" s="146" t="s">
        <v>699</v>
      </c>
      <c r="G194" s="196"/>
      <c r="H194" s="196"/>
      <c r="I194" s="196"/>
    </row>
    <row r="195" spans="1:9">
      <c r="A195" s="150" t="s">
        <v>52</v>
      </c>
      <c r="B195" s="163" t="s">
        <v>264</v>
      </c>
      <c r="C195" s="144">
        <v>82.13</v>
      </c>
      <c r="D195" s="144">
        <v>87.63</v>
      </c>
      <c r="E195" s="146" t="s">
        <v>699</v>
      </c>
      <c r="G195" s="196"/>
      <c r="H195" s="196"/>
      <c r="I195" s="196"/>
    </row>
    <row r="196" spans="1:9">
      <c r="A196" s="150" t="s">
        <v>237</v>
      </c>
      <c r="B196" s="163" t="s">
        <v>264</v>
      </c>
      <c r="C196" s="144">
        <v>109.1</v>
      </c>
      <c r="D196" s="144">
        <v>115.75</v>
      </c>
      <c r="E196" s="146" t="s">
        <v>699</v>
      </c>
      <c r="G196" s="196"/>
      <c r="H196" s="196"/>
      <c r="I196" s="196"/>
    </row>
    <row r="197" spans="1:9">
      <c r="A197" s="150" t="s">
        <v>53</v>
      </c>
      <c r="B197" s="163" t="s">
        <v>264</v>
      </c>
      <c r="C197" s="144">
        <v>68.099999999999994</v>
      </c>
      <c r="D197" s="144">
        <v>73.010000000000005</v>
      </c>
      <c r="E197" s="146" t="s">
        <v>699</v>
      </c>
      <c r="G197" s="196"/>
      <c r="H197" s="196"/>
      <c r="I197" s="196"/>
    </row>
    <row r="198" spans="1:9">
      <c r="A198" s="150" t="s">
        <v>54</v>
      </c>
      <c r="B198" s="163" t="s">
        <v>264</v>
      </c>
      <c r="C198" s="144">
        <v>94.54</v>
      </c>
      <c r="D198" s="144">
        <v>99.41</v>
      </c>
      <c r="E198" s="146" t="s">
        <v>699</v>
      </c>
      <c r="G198" s="196"/>
      <c r="H198" s="196"/>
      <c r="I198" s="196"/>
    </row>
    <row r="199" spans="1:9">
      <c r="A199" s="150" t="s">
        <v>238</v>
      </c>
      <c r="B199" s="163" t="s">
        <v>264</v>
      </c>
      <c r="C199" s="144">
        <v>62.55</v>
      </c>
      <c r="D199" s="144">
        <v>66.099999999999994</v>
      </c>
      <c r="E199" s="146" t="s">
        <v>699</v>
      </c>
      <c r="G199" s="196"/>
      <c r="H199" s="196"/>
      <c r="I199" s="196"/>
    </row>
    <row r="200" spans="1:9">
      <c r="A200" s="150" t="s">
        <v>239</v>
      </c>
      <c r="B200" s="163" t="s">
        <v>264</v>
      </c>
      <c r="C200" s="144">
        <v>65.87</v>
      </c>
      <c r="D200" s="144">
        <v>69.87</v>
      </c>
      <c r="E200" s="146" t="s">
        <v>699</v>
      </c>
      <c r="G200" s="196"/>
      <c r="H200" s="196"/>
      <c r="I200" s="196"/>
    </row>
    <row r="201" spans="1:9">
      <c r="A201" s="150" t="s">
        <v>55</v>
      </c>
      <c r="B201" s="163" t="s">
        <v>264</v>
      </c>
      <c r="C201" s="144">
        <v>78.650000000000006</v>
      </c>
      <c r="D201" s="144">
        <v>83.86</v>
      </c>
      <c r="E201" s="146" t="s">
        <v>699</v>
      </c>
      <c r="G201" s="196"/>
      <c r="H201" s="196"/>
      <c r="I201" s="196"/>
    </row>
    <row r="202" spans="1:9">
      <c r="A202" s="150" t="s">
        <v>56</v>
      </c>
      <c r="B202" s="163" t="s">
        <v>264</v>
      </c>
      <c r="C202" s="144">
        <v>62.86</v>
      </c>
      <c r="D202" s="144">
        <v>66.760000000000005</v>
      </c>
      <c r="E202" s="146" t="s">
        <v>699</v>
      </c>
      <c r="G202" s="196"/>
      <c r="H202" s="196"/>
      <c r="I202" s="196"/>
    </row>
    <row r="203" spans="1:9">
      <c r="A203" s="150" t="s">
        <v>57</v>
      </c>
      <c r="B203" s="163" t="s">
        <v>264</v>
      </c>
      <c r="C203" s="144">
        <v>100.83</v>
      </c>
      <c r="D203" s="144">
        <v>106.73</v>
      </c>
      <c r="E203" s="146" t="s">
        <v>699</v>
      </c>
      <c r="G203" s="196"/>
      <c r="H203" s="196"/>
      <c r="I203" s="196"/>
    </row>
    <row r="204" spans="1:9">
      <c r="A204" s="150" t="s">
        <v>58</v>
      </c>
      <c r="B204" s="163" t="s">
        <v>264</v>
      </c>
      <c r="C204" s="144">
        <v>84.92</v>
      </c>
      <c r="D204" s="144">
        <v>89.96</v>
      </c>
      <c r="E204" s="146" t="s">
        <v>699</v>
      </c>
      <c r="G204" s="196"/>
      <c r="H204" s="196"/>
      <c r="I204" s="196"/>
    </row>
    <row r="205" spans="1:9">
      <c r="A205" s="150" t="s">
        <v>59</v>
      </c>
      <c r="B205" s="163" t="s">
        <v>264</v>
      </c>
      <c r="C205" s="144">
        <v>40.69</v>
      </c>
      <c r="D205" s="144">
        <v>43.14</v>
      </c>
      <c r="E205" s="146" t="s">
        <v>699</v>
      </c>
      <c r="G205" s="196"/>
      <c r="H205" s="196"/>
      <c r="I205" s="196"/>
    </row>
    <row r="206" spans="1:9">
      <c r="A206" s="150" t="s">
        <v>60</v>
      </c>
      <c r="B206" s="163" t="s">
        <v>264</v>
      </c>
      <c r="C206" s="144">
        <v>36.07</v>
      </c>
      <c r="D206" s="144">
        <v>38.04</v>
      </c>
      <c r="E206" s="146" t="s">
        <v>699</v>
      </c>
      <c r="G206" s="196"/>
      <c r="H206" s="196"/>
      <c r="I206" s="196"/>
    </row>
    <row r="207" spans="1:9">
      <c r="A207" s="150" t="s">
        <v>61</v>
      </c>
      <c r="B207" s="163" t="s">
        <v>264</v>
      </c>
      <c r="C207" s="144">
        <v>48.04</v>
      </c>
      <c r="D207" s="144">
        <v>50.98</v>
      </c>
      <c r="E207" s="146" t="s">
        <v>699</v>
      </c>
      <c r="G207" s="196"/>
      <c r="H207" s="196"/>
      <c r="I207" s="196"/>
    </row>
    <row r="208" spans="1:9">
      <c r="A208" s="150" t="s">
        <v>62</v>
      </c>
      <c r="B208" s="163" t="s">
        <v>264</v>
      </c>
      <c r="C208" s="144">
        <v>49.69</v>
      </c>
      <c r="D208" s="144">
        <v>52.41</v>
      </c>
      <c r="E208" s="146" t="s">
        <v>699</v>
      </c>
      <c r="G208" s="196"/>
      <c r="H208" s="196"/>
      <c r="I208" s="196"/>
    </row>
    <row r="209" spans="1:9">
      <c r="A209" s="150" t="s">
        <v>63</v>
      </c>
      <c r="B209" s="163" t="s">
        <v>264</v>
      </c>
      <c r="C209" s="144">
        <v>38.86</v>
      </c>
      <c r="D209" s="144">
        <v>41.26</v>
      </c>
      <c r="E209" s="146" t="s">
        <v>699</v>
      </c>
      <c r="G209" s="196"/>
      <c r="H209" s="196"/>
      <c r="I209" s="196"/>
    </row>
    <row r="210" spans="1:9">
      <c r="A210" s="150" t="s">
        <v>64</v>
      </c>
      <c r="B210" s="163" t="s">
        <v>264</v>
      </c>
      <c r="C210" s="144">
        <v>68.930000000000007</v>
      </c>
      <c r="D210" s="144">
        <v>73.209999999999994</v>
      </c>
      <c r="E210" s="146" t="s">
        <v>699</v>
      </c>
      <c r="G210" s="196"/>
      <c r="H210" s="196"/>
      <c r="I210" s="196"/>
    </row>
    <row r="211" spans="1:9">
      <c r="A211" s="150" t="s">
        <v>65</v>
      </c>
      <c r="B211" s="163" t="s">
        <v>264</v>
      </c>
      <c r="C211" s="144">
        <v>86.36</v>
      </c>
      <c r="D211" s="144">
        <v>91.72</v>
      </c>
      <c r="E211" s="146" t="s">
        <v>699</v>
      </c>
      <c r="G211" s="196"/>
      <c r="H211" s="196"/>
      <c r="I211" s="196"/>
    </row>
    <row r="212" spans="1:9">
      <c r="A212" s="150" t="s">
        <v>66</v>
      </c>
      <c r="B212" s="163" t="s">
        <v>264</v>
      </c>
      <c r="C212" s="144">
        <v>62.54</v>
      </c>
      <c r="D212" s="144">
        <v>66.78</v>
      </c>
      <c r="E212" s="146" t="s">
        <v>699</v>
      </c>
      <c r="G212" s="196"/>
      <c r="H212" s="196"/>
      <c r="I212" s="196"/>
    </row>
    <row r="213" spans="1:9">
      <c r="A213" s="150" t="s">
        <v>67</v>
      </c>
      <c r="B213" s="163" t="s">
        <v>264</v>
      </c>
      <c r="C213" s="144">
        <v>57.33</v>
      </c>
      <c r="D213" s="144">
        <v>60.92</v>
      </c>
      <c r="E213" s="146" t="s">
        <v>699</v>
      </c>
      <c r="G213" s="196"/>
      <c r="H213" s="196"/>
      <c r="I213" s="196"/>
    </row>
    <row r="214" spans="1:9">
      <c r="A214" s="150" t="s">
        <v>68</v>
      </c>
      <c r="B214" s="163" t="s">
        <v>264</v>
      </c>
      <c r="C214" s="144">
        <v>44.06</v>
      </c>
      <c r="D214" s="144">
        <v>47.05</v>
      </c>
      <c r="E214" s="144">
        <v>51.62</v>
      </c>
      <c r="G214" s="196"/>
      <c r="H214" s="196"/>
      <c r="I214" s="196"/>
    </row>
    <row r="215" spans="1:9">
      <c r="A215" s="150" t="s">
        <v>69</v>
      </c>
      <c r="B215" s="163" t="s">
        <v>264</v>
      </c>
      <c r="C215" s="144">
        <v>58.02</v>
      </c>
      <c r="D215" s="144">
        <v>61.61</v>
      </c>
      <c r="E215" s="146" t="s">
        <v>699</v>
      </c>
      <c r="G215" s="196"/>
      <c r="H215" s="196"/>
      <c r="I215" s="196"/>
    </row>
    <row r="216" spans="1:9">
      <c r="A216" s="150" t="s">
        <v>70</v>
      </c>
      <c r="B216" s="163" t="s">
        <v>264</v>
      </c>
      <c r="C216" s="144">
        <v>29.52</v>
      </c>
      <c r="D216" s="144">
        <v>31.43</v>
      </c>
      <c r="E216" s="144">
        <v>34.42</v>
      </c>
      <c r="G216" s="196"/>
      <c r="H216" s="196"/>
      <c r="I216" s="196"/>
    </row>
    <row r="217" spans="1:9">
      <c r="A217" s="150" t="s">
        <v>71</v>
      </c>
      <c r="B217" s="163" t="s">
        <v>264</v>
      </c>
      <c r="C217" s="144">
        <v>124.87</v>
      </c>
      <c r="D217" s="144">
        <v>132.47999999999999</v>
      </c>
      <c r="E217" s="146" t="s">
        <v>699</v>
      </c>
      <c r="G217" s="196"/>
      <c r="H217" s="196"/>
      <c r="I217" s="196"/>
    </row>
    <row r="218" spans="1:9">
      <c r="A218" s="150" t="s">
        <v>72</v>
      </c>
      <c r="B218" s="163" t="s">
        <v>264</v>
      </c>
      <c r="C218" s="144">
        <v>84.99</v>
      </c>
      <c r="D218" s="144">
        <v>90.46</v>
      </c>
      <c r="E218" s="146" t="s">
        <v>699</v>
      </c>
      <c r="G218" s="196"/>
      <c r="H218" s="196"/>
      <c r="I218" s="196"/>
    </row>
    <row r="219" spans="1:9">
      <c r="A219" s="150" t="s">
        <v>73</v>
      </c>
      <c r="B219" s="163" t="s">
        <v>264</v>
      </c>
      <c r="C219" s="144">
        <v>102.58</v>
      </c>
      <c r="D219" s="144">
        <v>109.41</v>
      </c>
      <c r="E219" s="146" t="s">
        <v>699</v>
      </c>
      <c r="G219" s="196"/>
      <c r="H219" s="196"/>
      <c r="I219" s="196"/>
    </row>
    <row r="220" spans="1:9">
      <c r="A220" s="150" t="s">
        <v>240</v>
      </c>
      <c r="B220" s="163" t="s">
        <v>264</v>
      </c>
      <c r="C220" s="144">
        <v>89.05</v>
      </c>
      <c r="D220" s="144">
        <v>94</v>
      </c>
      <c r="E220" s="146" t="s">
        <v>699</v>
      </c>
      <c r="G220" s="196"/>
      <c r="H220" s="196"/>
      <c r="I220" s="196"/>
    </row>
    <row r="221" spans="1:9">
      <c r="A221" s="150" t="s">
        <v>74</v>
      </c>
      <c r="B221" s="163" t="s">
        <v>264</v>
      </c>
      <c r="C221" s="144">
        <v>35.270000000000003</v>
      </c>
      <c r="D221" s="144">
        <v>37.92</v>
      </c>
      <c r="E221" s="144">
        <v>41.27</v>
      </c>
      <c r="G221" s="196"/>
      <c r="H221" s="196"/>
      <c r="I221" s="196"/>
    </row>
    <row r="222" spans="1:9">
      <c r="A222" s="150" t="s">
        <v>75</v>
      </c>
      <c r="B222" s="163" t="s">
        <v>264</v>
      </c>
      <c r="C222" s="144">
        <v>66.95</v>
      </c>
      <c r="D222" s="144">
        <v>71.3</v>
      </c>
      <c r="E222" s="144">
        <v>78.099999999999994</v>
      </c>
      <c r="G222" s="196"/>
      <c r="H222" s="196"/>
      <c r="I222" s="196"/>
    </row>
    <row r="223" spans="1:9">
      <c r="A223" s="150" t="s">
        <v>76</v>
      </c>
      <c r="B223" s="163" t="s">
        <v>264</v>
      </c>
      <c r="C223" s="144">
        <v>37.950000000000003</v>
      </c>
      <c r="D223" s="144">
        <v>40.75</v>
      </c>
      <c r="E223" s="146" t="s">
        <v>699</v>
      </c>
      <c r="G223" s="196"/>
      <c r="H223" s="196"/>
      <c r="I223" s="196"/>
    </row>
    <row r="224" spans="1:9">
      <c r="A224" s="150" t="s">
        <v>77</v>
      </c>
      <c r="B224" s="163" t="s">
        <v>264</v>
      </c>
      <c r="C224" s="144">
        <v>56.52</v>
      </c>
      <c r="D224" s="144">
        <v>59.66</v>
      </c>
      <c r="E224" s="146" t="s">
        <v>699</v>
      </c>
      <c r="G224" s="196"/>
      <c r="H224" s="196"/>
      <c r="I224" s="196"/>
    </row>
    <row r="225" spans="1:9">
      <c r="A225" s="150" t="s">
        <v>78</v>
      </c>
      <c r="B225" s="163" t="s">
        <v>264</v>
      </c>
      <c r="C225" s="144">
        <v>81.290000000000006</v>
      </c>
      <c r="D225" s="144">
        <v>86.03</v>
      </c>
      <c r="E225" s="146" t="s">
        <v>699</v>
      </c>
      <c r="G225" s="196"/>
      <c r="H225" s="196"/>
      <c r="I225" s="196"/>
    </row>
    <row r="226" spans="1:9">
      <c r="A226" s="150" t="s">
        <v>79</v>
      </c>
      <c r="B226" s="163" t="s">
        <v>264</v>
      </c>
      <c r="C226" s="144">
        <v>52.72</v>
      </c>
      <c r="D226" s="144">
        <v>56.29</v>
      </c>
      <c r="E226" s="146" t="s">
        <v>699</v>
      </c>
      <c r="G226" s="196"/>
      <c r="H226" s="196"/>
      <c r="I226" s="196"/>
    </row>
    <row r="227" spans="1:9">
      <c r="A227" s="150" t="s">
        <v>80</v>
      </c>
      <c r="B227" s="163" t="s">
        <v>264</v>
      </c>
      <c r="C227" s="144">
        <v>75.59</v>
      </c>
      <c r="D227" s="144">
        <v>81.03</v>
      </c>
      <c r="E227" s="146" t="s">
        <v>699</v>
      </c>
      <c r="G227" s="196"/>
      <c r="H227" s="196"/>
      <c r="I227" s="196"/>
    </row>
    <row r="228" spans="1:9">
      <c r="A228" s="150" t="s">
        <v>81</v>
      </c>
      <c r="B228" s="163" t="s">
        <v>264</v>
      </c>
      <c r="C228" s="144">
        <v>101.31</v>
      </c>
      <c r="D228" s="144">
        <v>107.53</v>
      </c>
      <c r="E228" s="146" t="s">
        <v>699</v>
      </c>
      <c r="G228" s="196"/>
      <c r="H228" s="196"/>
      <c r="I228" s="196"/>
    </row>
    <row r="229" spans="1:9">
      <c r="A229" s="150" t="s">
        <v>82</v>
      </c>
      <c r="B229" s="163" t="s">
        <v>264</v>
      </c>
      <c r="C229" s="144">
        <v>59.03</v>
      </c>
      <c r="D229" s="144">
        <v>62.96</v>
      </c>
      <c r="E229" s="146" t="s">
        <v>699</v>
      </c>
      <c r="G229" s="196"/>
      <c r="H229" s="196"/>
      <c r="I229" s="196"/>
    </row>
    <row r="230" spans="1:9">
      <c r="A230" s="150" t="s">
        <v>83</v>
      </c>
      <c r="B230" s="163" t="s">
        <v>264</v>
      </c>
      <c r="C230" s="144">
        <v>81.61</v>
      </c>
      <c r="D230" s="144">
        <v>86.99</v>
      </c>
      <c r="E230" s="146" t="s">
        <v>699</v>
      </c>
      <c r="G230" s="196"/>
      <c r="H230" s="196"/>
      <c r="I230" s="196"/>
    </row>
    <row r="231" spans="1:9">
      <c r="A231" s="150" t="s">
        <v>84</v>
      </c>
      <c r="B231" s="163" t="s">
        <v>264</v>
      </c>
      <c r="C231" s="144">
        <v>36.5</v>
      </c>
      <c r="D231" s="144">
        <v>38.630000000000003</v>
      </c>
      <c r="E231" s="146" t="s">
        <v>699</v>
      </c>
      <c r="G231" s="196"/>
      <c r="H231" s="196"/>
      <c r="I231" s="196"/>
    </row>
    <row r="232" spans="1:9">
      <c r="A232" s="150" t="s">
        <v>85</v>
      </c>
      <c r="B232" s="163" t="s">
        <v>264</v>
      </c>
      <c r="C232" s="144">
        <v>68.14</v>
      </c>
      <c r="D232" s="144">
        <v>72.58</v>
      </c>
      <c r="E232" s="146" t="s">
        <v>699</v>
      </c>
      <c r="G232" s="196"/>
      <c r="H232" s="196"/>
      <c r="I232" s="196"/>
    </row>
    <row r="233" spans="1:9">
      <c r="A233" s="150" t="s">
        <v>86</v>
      </c>
      <c r="B233" s="163" t="s">
        <v>264</v>
      </c>
      <c r="C233" s="144">
        <v>121.52</v>
      </c>
      <c r="D233" s="144">
        <v>128.78</v>
      </c>
      <c r="E233" s="146" t="s">
        <v>699</v>
      </c>
      <c r="G233" s="196"/>
      <c r="H233" s="196"/>
      <c r="I233" s="196"/>
    </row>
    <row r="234" spans="1:9">
      <c r="A234" s="150" t="s">
        <v>87</v>
      </c>
      <c r="B234" s="163" t="s">
        <v>264</v>
      </c>
      <c r="C234" s="144">
        <v>50.03</v>
      </c>
      <c r="D234" s="144">
        <v>53.68</v>
      </c>
      <c r="E234" s="146" t="s">
        <v>699</v>
      </c>
      <c r="G234" s="196"/>
      <c r="H234" s="196"/>
      <c r="I234" s="196"/>
    </row>
    <row r="235" spans="1:9">
      <c r="A235" s="150" t="s">
        <v>88</v>
      </c>
      <c r="B235" s="163" t="s">
        <v>264</v>
      </c>
      <c r="C235" s="144">
        <v>81.7</v>
      </c>
      <c r="D235" s="144">
        <v>87.18</v>
      </c>
      <c r="E235" s="146" t="s">
        <v>699</v>
      </c>
      <c r="G235" s="196"/>
      <c r="H235" s="196"/>
      <c r="I235" s="196"/>
    </row>
    <row r="236" spans="1:9">
      <c r="A236" s="150" t="s">
        <v>89</v>
      </c>
      <c r="B236" s="163" t="s">
        <v>264</v>
      </c>
      <c r="C236" s="144">
        <v>90.89</v>
      </c>
      <c r="D236" s="144">
        <v>96.84</v>
      </c>
      <c r="E236" s="146" t="s">
        <v>699</v>
      </c>
      <c r="G236" s="196"/>
      <c r="H236" s="196"/>
      <c r="I236" s="196"/>
    </row>
    <row r="237" spans="1:9">
      <c r="A237" s="150" t="s">
        <v>90</v>
      </c>
      <c r="B237" s="163" t="s">
        <v>264</v>
      </c>
      <c r="C237" s="144">
        <v>64.44</v>
      </c>
      <c r="D237" s="144">
        <v>68.33</v>
      </c>
      <c r="E237" s="146" t="s">
        <v>699</v>
      </c>
      <c r="G237" s="196"/>
      <c r="H237" s="196"/>
      <c r="I237" s="196"/>
    </row>
    <row r="238" spans="1:9">
      <c r="A238" s="150" t="s">
        <v>91</v>
      </c>
      <c r="B238" s="163" t="s">
        <v>264</v>
      </c>
      <c r="C238" s="144">
        <v>83.84</v>
      </c>
      <c r="D238" s="144">
        <v>88.65</v>
      </c>
      <c r="E238" s="146" t="s">
        <v>699</v>
      </c>
      <c r="G238" s="196"/>
      <c r="H238" s="196"/>
      <c r="I238" s="196"/>
    </row>
    <row r="239" spans="1:9">
      <c r="A239" s="150" t="s">
        <v>92</v>
      </c>
      <c r="B239" s="163" t="s">
        <v>264</v>
      </c>
      <c r="C239" s="144">
        <v>71.02</v>
      </c>
      <c r="D239" s="144">
        <v>75.75</v>
      </c>
      <c r="E239" s="146" t="s">
        <v>699</v>
      </c>
      <c r="G239" s="196"/>
      <c r="H239" s="196"/>
      <c r="I239" s="196"/>
    </row>
    <row r="240" spans="1:9">
      <c r="A240" s="150" t="s">
        <v>93</v>
      </c>
      <c r="B240" s="163" t="s">
        <v>264</v>
      </c>
      <c r="C240" s="144">
        <v>51.75</v>
      </c>
      <c r="D240" s="144">
        <v>54.54</v>
      </c>
      <c r="E240" s="146" t="s">
        <v>699</v>
      </c>
      <c r="G240" s="196"/>
      <c r="H240" s="196"/>
      <c r="I240" s="196"/>
    </row>
    <row r="241" spans="1:9">
      <c r="A241" s="150" t="s">
        <v>94</v>
      </c>
      <c r="B241" s="163" t="s">
        <v>264</v>
      </c>
      <c r="C241" s="144">
        <v>32.79</v>
      </c>
      <c r="D241" s="144">
        <v>34.65</v>
      </c>
      <c r="E241" s="146" t="s">
        <v>699</v>
      </c>
      <c r="G241" s="196"/>
      <c r="H241" s="196"/>
      <c r="I241" s="196"/>
    </row>
    <row r="242" spans="1:9">
      <c r="A242" s="150" t="s">
        <v>95</v>
      </c>
      <c r="B242" s="163" t="s">
        <v>264</v>
      </c>
      <c r="C242" s="144">
        <v>67.05</v>
      </c>
      <c r="D242" s="144">
        <v>71.400000000000006</v>
      </c>
      <c r="E242" s="146" t="s">
        <v>699</v>
      </c>
      <c r="G242" s="196"/>
      <c r="H242" s="196"/>
      <c r="I242" s="196"/>
    </row>
    <row r="243" spans="1:9">
      <c r="A243" s="150" t="s">
        <v>96</v>
      </c>
      <c r="B243" s="163" t="s">
        <v>264</v>
      </c>
      <c r="C243" s="144">
        <v>51.39</v>
      </c>
      <c r="D243" s="144">
        <v>54.81</v>
      </c>
      <c r="E243" s="146" t="s">
        <v>699</v>
      </c>
      <c r="G243" s="196"/>
      <c r="H243" s="196"/>
      <c r="I243" s="196"/>
    </row>
    <row r="244" spans="1:9">
      <c r="A244" s="150" t="s">
        <v>97</v>
      </c>
      <c r="B244" s="163" t="s">
        <v>264</v>
      </c>
      <c r="C244" s="144">
        <v>79.72</v>
      </c>
      <c r="D244" s="144">
        <v>84.66</v>
      </c>
      <c r="E244" s="146" t="s">
        <v>699</v>
      </c>
      <c r="G244" s="196"/>
      <c r="H244" s="196"/>
      <c r="I244" s="196"/>
    </row>
    <row r="245" spans="1:9">
      <c r="A245" s="150" t="s">
        <v>241</v>
      </c>
      <c r="B245" s="163" t="s">
        <v>264</v>
      </c>
      <c r="C245" s="144">
        <v>106.48</v>
      </c>
      <c r="D245" s="144">
        <v>113.1</v>
      </c>
      <c r="E245" s="146" t="s">
        <v>699</v>
      </c>
      <c r="G245" s="196"/>
      <c r="H245" s="196"/>
      <c r="I245" s="196"/>
    </row>
    <row r="246" spans="1:9">
      <c r="A246" s="150" t="s">
        <v>242</v>
      </c>
      <c r="B246" s="163" t="s">
        <v>264</v>
      </c>
      <c r="C246" s="144">
        <v>56.61</v>
      </c>
      <c r="D246" s="144">
        <v>60.92</v>
      </c>
      <c r="E246" s="146" t="s">
        <v>699</v>
      </c>
      <c r="G246" s="196"/>
      <c r="H246" s="196"/>
      <c r="I246" s="196"/>
    </row>
    <row r="247" spans="1:9">
      <c r="A247" s="150" t="s">
        <v>98</v>
      </c>
      <c r="B247" s="163" t="s">
        <v>264</v>
      </c>
      <c r="C247" s="144">
        <v>66.34</v>
      </c>
      <c r="D247" s="144">
        <v>70.33</v>
      </c>
      <c r="E247" s="146" t="s">
        <v>699</v>
      </c>
      <c r="G247" s="196"/>
      <c r="H247" s="196"/>
      <c r="I247" s="196"/>
    </row>
    <row r="248" spans="1:9">
      <c r="A248" s="150" t="s">
        <v>243</v>
      </c>
      <c r="B248" s="163" t="s">
        <v>264</v>
      </c>
      <c r="C248" s="144">
        <v>81.72</v>
      </c>
      <c r="D248" s="144">
        <v>87.07</v>
      </c>
      <c r="E248" s="146" t="s">
        <v>699</v>
      </c>
      <c r="G248" s="196"/>
      <c r="H248" s="196"/>
      <c r="I248" s="196"/>
    </row>
    <row r="249" spans="1:9">
      <c r="A249" s="150" t="s">
        <v>99</v>
      </c>
      <c r="B249" s="163" t="s">
        <v>264</v>
      </c>
      <c r="C249" s="144">
        <v>83.33</v>
      </c>
      <c r="D249" s="144">
        <v>87.98</v>
      </c>
      <c r="E249" s="146" t="s">
        <v>699</v>
      </c>
      <c r="G249" s="196"/>
      <c r="H249" s="196"/>
      <c r="I249" s="196"/>
    </row>
    <row r="250" spans="1:9">
      <c r="A250" s="150" t="s">
        <v>100</v>
      </c>
      <c r="B250" s="163" t="s">
        <v>264</v>
      </c>
      <c r="C250" s="144">
        <v>57.89</v>
      </c>
      <c r="D250" s="144">
        <v>61.88</v>
      </c>
      <c r="E250" s="146" t="s">
        <v>699</v>
      </c>
      <c r="G250" s="196"/>
      <c r="H250" s="196"/>
      <c r="I250" s="196"/>
    </row>
    <row r="251" spans="1:9">
      <c r="A251" s="150" t="s">
        <v>101</v>
      </c>
      <c r="B251" s="163" t="s">
        <v>264</v>
      </c>
      <c r="C251" s="144">
        <v>75.180000000000007</v>
      </c>
      <c r="D251" s="144">
        <v>79.540000000000006</v>
      </c>
      <c r="E251" s="146" t="s">
        <v>699</v>
      </c>
      <c r="G251" s="196"/>
      <c r="H251" s="196"/>
      <c r="I251" s="196"/>
    </row>
    <row r="252" spans="1:9">
      <c r="A252" s="150" t="s">
        <v>102</v>
      </c>
      <c r="B252" s="163" t="s">
        <v>264</v>
      </c>
      <c r="C252" s="144">
        <v>32.54</v>
      </c>
      <c r="D252" s="144">
        <v>34.770000000000003</v>
      </c>
      <c r="E252" s="146" t="s">
        <v>699</v>
      </c>
      <c r="G252" s="196"/>
      <c r="H252" s="196"/>
      <c r="I252" s="196"/>
    </row>
    <row r="253" spans="1:9">
      <c r="A253" s="150" t="s">
        <v>103</v>
      </c>
      <c r="B253" s="163" t="s">
        <v>264</v>
      </c>
      <c r="C253" s="144">
        <v>57.47</v>
      </c>
      <c r="D253" s="144">
        <v>61.13</v>
      </c>
      <c r="E253" s="146" t="s">
        <v>699</v>
      </c>
      <c r="G253" s="196"/>
      <c r="H253" s="196"/>
      <c r="I253" s="196"/>
    </row>
    <row r="254" spans="1:9">
      <c r="A254" s="150" t="s">
        <v>104</v>
      </c>
      <c r="B254" s="163" t="s">
        <v>264</v>
      </c>
      <c r="C254" s="144">
        <v>43.97</v>
      </c>
      <c r="D254" s="144">
        <v>46.56</v>
      </c>
      <c r="E254" s="146" t="s">
        <v>699</v>
      </c>
      <c r="G254" s="196"/>
      <c r="H254" s="196"/>
      <c r="I254" s="196"/>
    </row>
    <row r="255" spans="1:9">
      <c r="A255" s="150" t="s">
        <v>105</v>
      </c>
      <c r="B255" s="163" t="s">
        <v>264</v>
      </c>
      <c r="C255" s="144">
        <v>79.16</v>
      </c>
      <c r="D255" s="144">
        <v>83.75</v>
      </c>
      <c r="E255" s="146" t="s">
        <v>699</v>
      </c>
      <c r="G255" s="196"/>
      <c r="H255" s="196"/>
      <c r="I255" s="196"/>
    </row>
    <row r="256" spans="1:9">
      <c r="A256" s="150" t="s">
        <v>106</v>
      </c>
      <c r="B256" s="163" t="s">
        <v>264</v>
      </c>
      <c r="C256" s="144">
        <v>64.92</v>
      </c>
      <c r="D256" s="144">
        <v>68.89</v>
      </c>
      <c r="E256" s="146" t="s">
        <v>699</v>
      </c>
      <c r="G256" s="196"/>
      <c r="H256" s="196"/>
      <c r="I256" s="196"/>
    </row>
    <row r="257" spans="1:9">
      <c r="A257" s="150" t="s">
        <v>107</v>
      </c>
      <c r="B257" s="163" t="s">
        <v>264</v>
      </c>
      <c r="C257" s="144">
        <v>105.57</v>
      </c>
      <c r="D257" s="144">
        <v>111.5</v>
      </c>
      <c r="E257" s="146" t="s">
        <v>699</v>
      </c>
      <c r="G257" s="196"/>
      <c r="H257" s="196"/>
      <c r="I257" s="196"/>
    </row>
    <row r="258" spans="1:9">
      <c r="A258" s="150" t="s">
        <v>108</v>
      </c>
      <c r="B258" s="163" t="s">
        <v>264</v>
      </c>
      <c r="C258" s="144">
        <v>84.77</v>
      </c>
      <c r="D258" s="144">
        <v>90.62</v>
      </c>
      <c r="E258" s="146" t="s">
        <v>699</v>
      </c>
      <c r="G258" s="196"/>
      <c r="H258" s="196"/>
      <c r="I258" s="196"/>
    </row>
    <row r="259" spans="1:9">
      <c r="A259" s="150" t="s">
        <v>109</v>
      </c>
      <c r="B259" s="163" t="s">
        <v>264</v>
      </c>
      <c r="C259" s="144">
        <v>107.57</v>
      </c>
      <c r="D259" s="144">
        <v>114.75</v>
      </c>
      <c r="E259" s="146" t="s">
        <v>699</v>
      </c>
      <c r="G259" s="196"/>
      <c r="H259" s="196"/>
      <c r="I259" s="196"/>
    </row>
    <row r="260" spans="1:9">
      <c r="A260" s="150" t="s">
        <v>110</v>
      </c>
      <c r="B260" s="163" t="s">
        <v>264</v>
      </c>
      <c r="C260" s="144">
        <v>35.24</v>
      </c>
      <c r="D260" s="144">
        <v>37.43</v>
      </c>
      <c r="E260" s="144">
        <v>41.31</v>
      </c>
      <c r="G260" s="196"/>
      <c r="H260" s="196"/>
      <c r="I260" s="196"/>
    </row>
    <row r="261" spans="1:9">
      <c r="A261" s="150" t="s">
        <v>244</v>
      </c>
      <c r="B261" s="163" t="s">
        <v>264</v>
      </c>
      <c r="C261" s="144">
        <v>64.97</v>
      </c>
      <c r="D261" s="144">
        <v>68.55</v>
      </c>
      <c r="E261" s="146" t="s">
        <v>699</v>
      </c>
      <c r="G261" s="196"/>
      <c r="H261" s="196"/>
      <c r="I261" s="196"/>
    </row>
    <row r="262" spans="1:9">
      <c r="A262" s="150" t="s">
        <v>111</v>
      </c>
      <c r="B262" s="163" t="s">
        <v>264</v>
      </c>
      <c r="C262" s="144">
        <v>64.69</v>
      </c>
      <c r="D262" s="144">
        <v>68.739999999999995</v>
      </c>
      <c r="E262" s="146" t="s">
        <v>699</v>
      </c>
      <c r="G262" s="196"/>
      <c r="H262" s="196"/>
      <c r="I262" s="196"/>
    </row>
    <row r="263" spans="1:9">
      <c r="A263" s="150" t="s">
        <v>112</v>
      </c>
      <c r="B263" s="163" t="s">
        <v>264</v>
      </c>
      <c r="C263" s="144">
        <v>49.65</v>
      </c>
      <c r="D263" s="144">
        <v>52.82</v>
      </c>
      <c r="E263" s="146" t="s">
        <v>699</v>
      </c>
      <c r="G263" s="196"/>
      <c r="H263" s="196"/>
      <c r="I263" s="196"/>
    </row>
    <row r="264" spans="1:9">
      <c r="A264" s="150" t="s">
        <v>245</v>
      </c>
      <c r="B264" s="163" t="s">
        <v>264</v>
      </c>
      <c r="C264" s="144">
        <v>84.33</v>
      </c>
      <c r="D264" s="144">
        <v>89.56</v>
      </c>
      <c r="E264" s="146" t="s">
        <v>699</v>
      </c>
      <c r="G264" s="196"/>
      <c r="H264" s="196"/>
      <c r="I264" s="196"/>
    </row>
    <row r="265" spans="1:9">
      <c r="A265" s="150" t="s">
        <v>113</v>
      </c>
      <c r="B265" s="163" t="s">
        <v>264</v>
      </c>
      <c r="C265" s="144">
        <v>48.65</v>
      </c>
      <c r="D265" s="144">
        <v>52.39</v>
      </c>
      <c r="E265" s="146" t="s">
        <v>699</v>
      </c>
      <c r="G265" s="196"/>
      <c r="H265" s="196"/>
      <c r="I265" s="196"/>
    </row>
    <row r="266" spans="1:9">
      <c r="A266" s="150" t="s">
        <v>114</v>
      </c>
      <c r="B266" s="163" t="s">
        <v>264</v>
      </c>
      <c r="C266" s="144">
        <v>35.94</v>
      </c>
      <c r="D266" s="144">
        <v>38.22</v>
      </c>
      <c r="E266" s="146" t="s">
        <v>699</v>
      </c>
      <c r="G266" s="196"/>
      <c r="H266" s="196"/>
      <c r="I266" s="196"/>
    </row>
    <row r="267" spans="1:9">
      <c r="A267" s="150" t="s">
        <v>246</v>
      </c>
      <c r="B267" s="163" t="s">
        <v>264</v>
      </c>
      <c r="C267" s="144">
        <v>67.709999999999994</v>
      </c>
      <c r="D267" s="144">
        <v>71.95</v>
      </c>
      <c r="E267" s="146" t="s">
        <v>699</v>
      </c>
      <c r="G267" s="196"/>
      <c r="H267" s="196"/>
      <c r="I267" s="196"/>
    </row>
    <row r="268" spans="1:9">
      <c r="A268" s="150" t="s">
        <v>115</v>
      </c>
      <c r="B268" s="163" t="s">
        <v>264</v>
      </c>
      <c r="C268" s="144">
        <v>56.07</v>
      </c>
      <c r="D268" s="144">
        <v>59.23</v>
      </c>
      <c r="E268" s="144">
        <v>65.52</v>
      </c>
      <c r="G268" s="196"/>
      <c r="H268" s="196"/>
      <c r="I268" s="196"/>
    </row>
    <row r="269" spans="1:9">
      <c r="A269" s="150" t="s">
        <v>116</v>
      </c>
      <c r="B269" s="163" t="s">
        <v>264</v>
      </c>
      <c r="C269" s="144">
        <v>70.38</v>
      </c>
      <c r="D269" s="144">
        <v>74.599999999999994</v>
      </c>
      <c r="E269" s="144">
        <v>82.68</v>
      </c>
      <c r="G269" s="196"/>
      <c r="H269" s="196"/>
      <c r="I269" s="196"/>
    </row>
    <row r="270" spans="1:9">
      <c r="A270" s="150" t="s">
        <v>41</v>
      </c>
      <c r="B270" s="163" t="s">
        <v>264</v>
      </c>
      <c r="C270" s="144">
        <v>40.479999999999997</v>
      </c>
      <c r="D270" s="144">
        <v>43.27</v>
      </c>
      <c r="E270" s="144">
        <v>47.68</v>
      </c>
      <c r="G270" s="196"/>
      <c r="H270" s="196"/>
      <c r="I270" s="196"/>
    </row>
    <row r="271" spans="1:9">
      <c r="A271" s="150" t="s">
        <v>117</v>
      </c>
      <c r="B271" s="163" t="s">
        <v>264</v>
      </c>
      <c r="C271" s="144">
        <v>65.650000000000006</v>
      </c>
      <c r="D271" s="144">
        <v>69.819999999999993</v>
      </c>
      <c r="E271" s="146" t="s">
        <v>699</v>
      </c>
      <c r="G271" s="196"/>
      <c r="H271" s="196"/>
      <c r="I271" s="196"/>
    </row>
    <row r="272" spans="1:9">
      <c r="A272" s="150" t="s">
        <v>118</v>
      </c>
      <c r="B272" s="163" t="s">
        <v>264</v>
      </c>
      <c r="C272" s="144">
        <v>48.73</v>
      </c>
      <c r="D272" s="144">
        <v>51.65</v>
      </c>
      <c r="E272" s="146" t="s">
        <v>699</v>
      </c>
      <c r="G272" s="196"/>
      <c r="H272" s="196"/>
      <c r="I272" s="196"/>
    </row>
    <row r="273" spans="1:9">
      <c r="A273" s="150" t="s">
        <v>119</v>
      </c>
      <c r="B273" s="163" t="s">
        <v>264</v>
      </c>
      <c r="C273" s="144">
        <v>57.1</v>
      </c>
      <c r="D273" s="144">
        <v>61.07</v>
      </c>
      <c r="E273" s="144">
        <v>67.31</v>
      </c>
      <c r="G273" s="196"/>
      <c r="H273" s="196"/>
      <c r="I273" s="196"/>
    </row>
    <row r="274" spans="1:9">
      <c r="A274" s="150" t="s">
        <v>120</v>
      </c>
      <c r="B274" s="163" t="s">
        <v>264</v>
      </c>
      <c r="C274" s="144">
        <v>108</v>
      </c>
      <c r="D274" s="144">
        <v>114.85</v>
      </c>
      <c r="E274" s="144">
        <v>125.25</v>
      </c>
      <c r="G274" s="196"/>
      <c r="H274" s="196"/>
      <c r="I274" s="196"/>
    </row>
    <row r="275" spans="1:9">
      <c r="A275" s="150" t="s">
        <v>121</v>
      </c>
      <c r="B275" s="163" t="s">
        <v>264</v>
      </c>
      <c r="C275" s="144">
        <v>83.93</v>
      </c>
      <c r="D275" s="144">
        <v>89.81</v>
      </c>
      <c r="E275" s="144">
        <v>97.86</v>
      </c>
      <c r="G275" s="196"/>
      <c r="H275" s="196"/>
      <c r="I275" s="196"/>
    </row>
    <row r="276" spans="1:9">
      <c r="A276" s="150" t="s">
        <v>122</v>
      </c>
      <c r="B276" s="163" t="s">
        <v>264</v>
      </c>
      <c r="C276" s="144">
        <v>64.31</v>
      </c>
      <c r="D276" s="144">
        <v>68.02</v>
      </c>
      <c r="E276" s="146" t="s">
        <v>699</v>
      </c>
      <c r="G276" s="196"/>
      <c r="H276" s="196"/>
      <c r="I276" s="196"/>
    </row>
    <row r="277" spans="1:9">
      <c r="A277" s="150" t="s">
        <v>123</v>
      </c>
      <c r="B277" s="163" t="s">
        <v>264</v>
      </c>
      <c r="C277" s="144">
        <v>51.24</v>
      </c>
      <c r="D277" s="144">
        <v>54.37</v>
      </c>
      <c r="E277" s="146" t="s">
        <v>699</v>
      </c>
      <c r="G277" s="196"/>
      <c r="H277" s="196"/>
      <c r="I277" s="196"/>
    </row>
    <row r="278" spans="1:9">
      <c r="A278" s="150" t="s">
        <v>124</v>
      </c>
      <c r="B278" s="163" t="s">
        <v>264</v>
      </c>
      <c r="C278" s="144">
        <v>39.81</v>
      </c>
      <c r="D278" s="144">
        <v>42.48</v>
      </c>
      <c r="E278" s="146" t="s">
        <v>699</v>
      </c>
      <c r="G278" s="196"/>
      <c r="H278" s="196"/>
      <c r="I278" s="196"/>
    </row>
    <row r="279" spans="1:9">
      <c r="A279" s="150" t="s">
        <v>247</v>
      </c>
      <c r="B279" s="163" t="s">
        <v>264</v>
      </c>
      <c r="C279" s="144">
        <v>66.34</v>
      </c>
      <c r="D279" s="144">
        <v>70.47</v>
      </c>
      <c r="E279" s="146" t="s">
        <v>699</v>
      </c>
      <c r="G279" s="196"/>
      <c r="H279" s="196"/>
      <c r="I279" s="196"/>
    </row>
    <row r="280" spans="1:9">
      <c r="A280" s="150" t="s">
        <v>248</v>
      </c>
      <c r="B280" s="163" t="s">
        <v>264</v>
      </c>
      <c r="C280" s="144">
        <v>33.67</v>
      </c>
      <c r="D280" s="144">
        <v>35.549999999999997</v>
      </c>
      <c r="E280" s="146" t="s">
        <v>699</v>
      </c>
      <c r="G280" s="196"/>
      <c r="H280" s="196"/>
      <c r="I280" s="196"/>
    </row>
    <row r="281" spans="1:9">
      <c r="A281" s="150" t="s">
        <v>125</v>
      </c>
      <c r="B281" s="163" t="s">
        <v>264</v>
      </c>
      <c r="C281" s="144">
        <v>64.599999999999994</v>
      </c>
      <c r="D281" s="144">
        <v>68.67</v>
      </c>
      <c r="E281" s="146" t="s">
        <v>699</v>
      </c>
      <c r="G281" s="196"/>
      <c r="H281" s="196"/>
      <c r="I281" s="196"/>
    </row>
    <row r="282" spans="1:9">
      <c r="A282" s="150" t="s">
        <v>249</v>
      </c>
      <c r="B282" s="163" t="s">
        <v>264</v>
      </c>
      <c r="C282" s="144">
        <v>85.33</v>
      </c>
      <c r="D282" s="144">
        <v>90.96</v>
      </c>
      <c r="E282" s="146" t="s">
        <v>699</v>
      </c>
      <c r="G282" s="196"/>
      <c r="H282" s="196"/>
      <c r="I282" s="196"/>
    </row>
    <row r="283" spans="1:9">
      <c r="A283" s="150" t="s">
        <v>250</v>
      </c>
      <c r="B283" s="163" t="s">
        <v>264</v>
      </c>
      <c r="C283" s="144">
        <v>104.82</v>
      </c>
      <c r="D283" s="144">
        <v>110.76</v>
      </c>
      <c r="E283" s="146" t="s">
        <v>699</v>
      </c>
      <c r="G283" s="196"/>
      <c r="H283" s="196"/>
      <c r="I283" s="196"/>
    </row>
    <row r="284" spans="1:9">
      <c r="A284" s="150" t="s">
        <v>126</v>
      </c>
      <c r="B284" s="163" t="s">
        <v>264</v>
      </c>
      <c r="C284" s="144">
        <v>45.29</v>
      </c>
      <c r="D284" s="144">
        <v>47.46</v>
      </c>
      <c r="E284" s="146" t="s">
        <v>699</v>
      </c>
      <c r="G284" s="196"/>
      <c r="H284" s="196"/>
      <c r="I284" s="196"/>
    </row>
    <row r="285" spans="1:9">
      <c r="A285" s="150" t="s">
        <v>127</v>
      </c>
      <c r="B285" s="163" t="s">
        <v>264</v>
      </c>
      <c r="C285" s="144">
        <v>36.26</v>
      </c>
      <c r="D285" s="144">
        <v>38.53</v>
      </c>
      <c r="E285" s="146" t="s">
        <v>699</v>
      </c>
      <c r="G285" s="196"/>
      <c r="H285" s="196"/>
      <c r="I285" s="196"/>
    </row>
    <row r="286" spans="1:9">
      <c r="A286" s="150" t="s">
        <v>128</v>
      </c>
      <c r="B286" s="163" t="s">
        <v>264</v>
      </c>
      <c r="C286" s="144">
        <v>49.43</v>
      </c>
      <c r="D286" s="144">
        <v>52.53</v>
      </c>
      <c r="E286" s="146" t="s">
        <v>699</v>
      </c>
      <c r="G286" s="196"/>
      <c r="H286" s="196"/>
      <c r="I286" s="196"/>
    </row>
    <row r="287" spans="1:9">
      <c r="A287" s="150" t="s">
        <v>129</v>
      </c>
      <c r="B287" s="163" t="s">
        <v>264</v>
      </c>
      <c r="C287" s="144">
        <v>68.930000000000007</v>
      </c>
      <c r="D287" s="144">
        <v>73.209999999999994</v>
      </c>
      <c r="E287" s="146" t="s">
        <v>699</v>
      </c>
      <c r="G287" s="196"/>
      <c r="H287" s="196"/>
      <c r="I287" s="196"/>
    </row>
    <row r="288" spans="1:9">
      <c r="A288" s="150" t="s">
        <v>130</v>
      </c>
      <c r="B288" s="163" t="s">
        <v>264</v>
      </c>
      <c r="C288" s="144">
        <v>71.53</v>
      </c>
      <c r="D288" s="144">
        <v>76.260000000000005</v>
      </c>
      <c r="E288" s="146" t="s">
        <v>699</v>
      </c>
      <c r="G288" s="196"/>
      <c r="H288" s="196"/>
      <c r="I288" s="196"/>
    </row>
    <row r="289" spans="1:9">
      <c r="A289" s="150" t="s">
        <v>131</v>
      </c>
      <c r="B289" s="163" t="s">
        <v>264</v>
      </c>
      <c r="C289" s="144">
        <v>60.97</v>
      </c>
      <c r="D289" s="144">
        <v>64.89</v>
      </c>
      <c r="E289" s="146" t="s">
        <v>699</v>
      </c>
      <c r="G289" s="196"/>
      <c r="H289" s="196"/>
      <c r="I289" s="196"/>
    </row>
    <row r="290" spans="1:9">
      <c r="A290" s="150" t="s">
        <v>132</v>
      </c>
      <c r="B290" s="163" t="s">
        <v>264</v>
      </c>
      <c r="C290" s="144">
        <v>43.85</v>
      </c>
      <c r="D290" s="144">
        <v>46.63</v>
      </c>
      <c r="E290" s="146" t="s">
        <v>699</v>
      </c>
      <c r="G290" s="196"/>
      <c r="H290" s="196"/>
      <c r="I290" s="196"/>
    </row>
    <row r="291" spans="1:9">
      <c r="A291" s="150" t="s">
        <v>251</v>
      </c>
      <c r="B291" s="163" t="s">
        <v>264</v>
      </c>
      <c r="C291" s="144">
        <v>59.54</v>
      </c>
      <c r="D291" s="144">
        <v>62.88</v>
      </c>
      <c r="E291" s="146" t="s">
        <v>699</v>
      </c>
      <c r="G291" s="196"/>
      <c r="H291" s="196"/>
      <c r="I291" s="196"/>
    </row>
    <row r="292" spans="1:9">
      <c r="A292" s="150" t="s">
        <v>133</v>
      </c>
      <c r="B292" s="163" t="s">
        <v>264</v>
      </c>
      <c r="C292" s="144">
        <v>66.680000000000007</v>
      </c>
      <c r="D292" s="144">
        <v>71.349999999999994</v>
      </c>
      <c r="E292" s="146" t="s">
        <v>699</v>
      </c>
      <c r="G292" s="196"/>
      <c r="H292" s="196"/>
      <c r="I292" s="196"/>
    </row>
    <row r="293" spans="1:9">
      <c r="A293" s="150" t="s">
        <v>134</v>
      </c>
      <c r="B293" s="163" t="s">
        <v>264</v>
      </c>
      <c r="C293" s="144">
        <v>43.04</v>
      </c>
      <c r="D293" s="144">
        <v>45.45</v>
      </c>
      <c r="E293" s="146" t="s">
        <v>699</v>
      </c>
      <c r="G293" s="196"/>
      <c r="H293" s="196"/>
      <c r="I293" s="196"/>
    </row>
    <row r="294" spans="1:9">
      <c r="A294" s="150" t="s">
        <v>135</v>
      </c>
      <c r="B294" s="163" t="s">
        <v>264</v>
      </c>
      <c r="C294" s="144">
        <v>80.53</v>
      </c>
      <c r="D294" s="144">
        <v>85.09</v>
      </c>
      <c r="E294" s="146" t="s">
        <v>699</v>
      </c>
      <c r="G294" s="196"/>
      <c r="H294" s="196"/>
      <c r="I294" s="196"/>
    </row>
    <row r="295" spans="1:9">
      <c r="A295" s="150" t="s">
        <v>136</v>
      </c>
      <c r="B295" s="163" t="s">
        <v>264</v>
      </c>
      <c r="C295" s="144">
        <v>64.430000000000007</v>
      </c>
      <c r="D295" s="144">
        <v>68.72</v>
      </c>
      <c r="E295" s="146" t="s">
        <v>699</v>
      </c>
      <c r="G295" s="196"/>
      <c r="H295" s="196"/>
      <c r="I295" s="196"/>
    </row>
    <row r="296" spans="1:9">
      <c r="A296" s="150" t="s">
        <v>137</v>
      </c>
      <c r="B296" s="163" t="s">
        <v>264</v>
      </c>
      <c r="C296" s="144">
        <v>77.510000000000005</v>
      </c>
      <c r="D296" s="144">
        <v>82.33</v>
      </c>
      <c r="E296" s="146" t="s">
        <v>699</v>
      </c>
      <c r="G296" s="196"/>
      <c r="H296" s="196"/>
      <c r="I296" s="196"/>
    </row>
    <row r="297" spans="1:9">
      <c r="A297" s="150" t="s">
        <v>138</v>
      </c>
      <c r="B297" s="163" t="s">
        <v>264</v>
      </c>
      <c r="C297" s="144">
        <v>58.14</v>
      </c>
      <c r="D297" s="144">
        <v>61.55</v>
      </c>
      <c r="E297" s="146" t="s">
        <v>699</v>
      </c>
      <c r="G297" s="196"/>
      <c r="H297" s="196"/>
      <c r="I297" s="196"/>
    </row>
    <row r="298" spans="1:9">
      <c r="A298" s="150" t="s">
        <v>139</v>
      </c>
      <c r="B298" s="163" t="s">
        <v>264</v>
      </c>
      <c r="C298" s="144">
        <v>98.73</v>
      </c>
      <c r="D298" s="144">
        <v>105</v>
      </c>
      <c r="E298" s="146" t="s">
        <v>699</v>
      </c>
      <c r="G298" s="196"/>
      <c r="H298" s="196"/>
      <c r="I298" s="196"/>
    </row>
    <row r="299" spans="1:9">
      <c r="A299" s="150" t="s">
        <v>140</v>
      </c>
      <c r="B299" s="163" t="s">
        <v>264</v>
      </c>
      <c r="C299" s="144">
        <v>44.97</v>
      </c>
      <c r="D299" s="144">
        <v>48.13</v>
      </c>
      <c r="E299" s="146" t="s">
        <v>699</v>
      </c>
      <c r="G299" s="196"/>
      <c r="H299" s="196"/>
      <c r="I299" s="196"/>
    </row>
    <row r="300" spans="1:9">
      <c r="A300" s="150" t="s">
        <v>141</v>
      </c>
      <c r="B300" s="163" t="s">
        <v>264</v>
      </c>
      <c r="C300" s="144">
        <v>79.989999999999995</v>
      </c>
      <c r="D300" s="144">
        <v>85.09</v>
      </c>
      <c r="E300" s="146" t="s">
        <v>699</v>
      </c>
      <c r="G300" s="196"/>
      <c r="H300" s="196"/>
      <c r="I300" s="196"/>
    </row>
    <row r="301" spans="1:9">
      <c r="A301" s="150" t="s">
        <v>142</v>
      </c>
      <c r="B301" s="163" t="s">
        <v>264</v>
      </c>
      <c r="C301" s="144">
        <v>122.49</v>
      </c>
      <c r="D301" s="144">
        <v>130.91</v>
      </c>
      <c r="E301" s="146" t="s">
        <v>699</v>
      </c>
      <c r="G301" s="196"/>
      <c r="H301" s="196"/>
      <c r="I301" s="196"/>
    </row>
    <row r="302" spans="1:9">
      <c r="A302" s="150" t="s">
        <v>143</v>
      </c>
      <c r="B302" s="163" t="s">
        <v>264</v>
      </c>
      <c r="C302" s="144">
        <v>56.98</v>
      </c>
      <c r="D302" s="144">
        <v>60.73</v>
      </c>
      <c r="E302" s="146" t="s">
        <v>699</v>
      </c>
      <c r="G302" s="196"/>
      <c r="H302" s="196"/>
      <c r="I302" s="196"/>
    </row>
    <row r="303" spans="1:9">
      <c r="A303" s="150" t="s">
        <v>189</v>
      </c>
      <c r="B303" s="163" t="s">
        <v>264</v>
      </c>
      <c r="C303" s="144" t="s">
        <v>699</v>
      </c>
      <c r="D303" s="144">
        <v>142.62</v>
      </c>
      <c r="E303" s="146" t="s">
        <v>699</v>
      </c>
      <c r="G303" s="196"/>
      <c r="H303" s="196"/>
      <c r="I303" s="196"/>
    </row>
    <row r="304" spans="1:9">
      <c r="A304" s="150" t="s">
        <v>144</v>
      </c>
      <c r="B304" s="163" t="s">
        <v>264</v>
      </c>
      <c r="C304" s="144">
        <v>98.68</v>
      </c>
      <c r="D304" s="144">
        <v>105.55</v>
      </c>
      <c r="E304" s="146" t="s">
        <v>699</v>
      </c>
      <c r="G304" s="196"/>
      <c r="H304" s="196"/>
      <c r="I304" s="196"/>
    </row>
    <row r="305" spans="1:9">
      <c r="A305" s="150" t="s">
        <v>252</v>
      </c>
      <c r="B305" s="163" t="s">
        <v>264</v>
      </c>
      <c r="C305" s="144">
        <v>62.39</v>
      </c>
      <c r="D305" s="144">
        <v>66.66</v>
      </c>
      <c r="E305" s="146" t="s">
        <v>699</v>
      </c>
      <c r="G305" s="196"/>
      <c r="H305" s="196"/>
      <c r="I305" s="196"/>
    </row>
    <row r="306" spans="1:9">
      <c r="A306" s="150" t="s">
        <v>145</v>
      </c>
      <c r="B306" s="163" t="s">
        <v>264</v>
      </c>
      <c r="C306" s="144">
        <v>86.43</v>
      </c>
      <c r="D306" s="144">
        <v>92.22</v>
      </c>
      <c r="E306" s="146" t="s">
        <v>699</v>
      </c>
      <c r="G306" s="196"/>
      <c r="H306" s="196"/>
      <c r="I306" s="196"/>
    </row>
    <row r="307" spans="1:9">
      <c r="A307" s="150" t="s">
        <v>146</v>
      </c>
      <c r="B307" s="163" t="s">
        <v>264</v>
      </c>
      <c r="C307" s="144">
        <v>86.47</v>
      </c>
      <c r="D307" s="144">
        <v>91.91</v>
      </c>
      <c r="E307" s="146" t="s">
        <v>699</v>
      </c>
      <c r="G307" s="196"/>
      <c r="H307" s="196"/>
      <c r="I307" s="196"/>
    </row>
    <row r="308" spans="1:9">
      <c r="A308" s="150" t="s">
        <v>147</v>
      </c>
      <c r="B308" s="163" t="s">
        <v>264</v>
      </c>
      <c r="C308" s="144">
        <v>56.86</v>
      </c>
      <c r="D308" s="144">
        <v>60.47</v>
      </c>
      <c r="E308" s="146" t="s">
        <v>699</v>
      </c>
      <c r="G308" s="196"/>
      <c r="H308" s="196"/>
      <c r="I308" s="196"/>
    </row>
    <row r="309" spans="1:9">
      <c r="A309" s="150" t="s">
        <v>148</v>
      </c>
      <c r="B309" s="163" t="s">
        <v>264</v>
      </c>
      <c r="C309" s="144">
        <v>40.159999999999997</v>
      </c>
      <c r="D309" s="144">
        <v>42.59</v>
      </c>
      <c r="E309" s="146" t="s">
        <v>699</v>
      </c>
      <c r="G309" s="196"/>
      <c r="H309" s="196"/>
      <c r="I309" s="196"/>
    </row>
    <row r="310" spans="1:9">
      <c r="A310" s="150" t="s">
        <v>149</v>
      </c>
      <c r="B310" s="163" t="s">
        <v>264</v>
      </c>
      <c r="C310" s="144">
        <v>83.24</v>
      </c>
      <c r="D310" s="144">
        <v>88.13</v>
      </c>
      <c r="E310" s="146" t="s">
        <v>699</v>
      </c>
      <c r="G310" s="196"/>
      <c r="H310" s="196"/>
      <c r="I310" s="196"/>
    </row>
    <row r="311" spans="1:9">
      <c r="A311" s="150" t="s">
        <v>150</v>
      </c>
      <c r="B311" s="163" t="s">
        <v>264</v>
      </c>
      <c r="C311" s="144">
        <v>32.49</v>
      </c>
      <c r="D311" s="144">
        <v>34.96</v>
      </c>
      <c r="E311" s="146" t="s">
        <v>699</v>
      </c>
      <c r="G311" s="196"/>
      <c r="H311" s="196"/>
      <c r="I311" s="196"/>
    </row>
    <row r="312" spans="1:9">
      <c r="A312" s="150" t="s">
        <v>151</v>
      </c>
      <c r="B312" s="163" t="s">
        <v>264</v>
      </c>
      <c r="C312" s="144">
        <v>68.45</v>
      </c>
      <c r="D312" s="144">
        <v>73.09</v>
      </c>
      <c r="E312" s="146" t="s">
        <v>699</v>
      </c>
      <c r="G312" s="196"/>
      <c r="H312" s="196"/>
      <c r="I312" s="196"/>
    </row>
    <row r="313" spans="1:9">
      <c r="A313" s="150" t="s">
        <v>152</v>
      </c>
      <c r="B313" s="163" t="s">
        <v>264</v>
      </c>
      <c r="C313" s="144">
        <v>52.06</v>
      </c>
      <c r="D313" s="144">
        <v>55.08</v>
      </c>
      <c r="E313" s="146" t="s">
        <v>699</v>
      </c>
      <c r="G313" s="196"/>
      <c r="H313" s="196"/>
      <c r="I313" s="196"/>
    </row>
    <row r="314" spans="1:9">
      <c r="A314" s="150" t="s">
        <v>153</v>
      </c>
      <c r="B314" s="163" t="s">
        <v>264</v>
      </c>
      <c r="C314" s="144">
        <v>86.44</v>
      </c>
      <c r="D314" s="144">
        <v>92.39</v>
      </c>
      <c r="E314" s="146" t="s">
        <v>699</v>
      </c>
      <c r="G314" s="196"/>
      <c r="H314" s="196"/>
      <c r="I314" s="196"/>
    </row>
    <row r="315" spans="1:9">
      <c r="A315" s="150" t="s">
        <v>154</v>
      </c>
      <c r="B315" s="163" t="s">
        <v>264</v>
      </c>
      <c r="C315" s="144">
        <v>40.33</v>
      </c>
      <c r="D315" s="144">
        <v>42.84</v>
      </c>
      <c r="E315" s="146" t="s">
        <v>699</v>
      </c>
      <c r="G315" s="196"/>
      <c r="H315" s="196"/>
      <c r="I315" s="196"/>
    </row>
    <row r="316" spans="1:9">
      <c r="A316" s="150" t="s">
        <v>155</v>
      </c>
      <c r="B316" s="163" t="s">
        <v>264</v>
      </c>
      <c r="C316" s="144">
        <v>62.99</v>
      </c>
      <c r="D316" s="144">
        <v>66.72</v>
      </c>
      <c r="E316" s="144">
        <v>73.78</v>
      </c>
      <c r="G316" s="196"/>
      <c r="H316" s="196"/>
      <c r="I316" s="196"/>
    </row>
    <row r="317" spans="1:9">
      <c r="A317" s="150" t="s">
        <v>253</v>
      </c>
      <c r="B317" s="163" t="s">
        <v>264</v>
      </c>
      <c r="C317" s="144">
        <v>87.54</v>
      </c>
      <c r="D317" s="144">
        <v>92.74</v>
      </c>
      <c r="E317" s="144">
        <v>102.52</v>
      </c>
      <c r="G317" s="196"/>
      <c r="H317" s="196"/>
      <c r="I317" s="196"/>
    </row>
    <row r="318" spans="1:9">
      <c r="A318" s="150" t="s">
        <v>156</v>
      </c>
      <c r="B318" s="163" t="s">
        <v>264</v>
      </c>
      <c r="C318" s="144">
        <v>88.03</v>
      </c>
      <c r="D318" s="144">
        <v>94.12</v>
      </c>
      <c r="E318" s="146" t="s">
        <v>699</v>
      </c>
      <c r="G318" s="196"/>
      <c r="H318" s="196"/>
      <c r="I318" s="196"/>
    </row>
    <row r="319" spans="1:9">
      <c r="A319" s="150" t="s">
        <v>157</v>
      </c>
      <c r="B319" s="163" t="s">
        <v>264</v>
      </c>
      <c r="C319" s="144">
        <v>58.21</v>
      </c>
      <c r="D319" s="144">
        <v>61.88</v>
      </c>
      <c r="E319" s="146" t="s">
        <v>699</v>
      </c>
      <c r="G319" s="196"/>
      <c r="H319" s="196"/>
      <c r="I319" s="196"/>
    </row>
    <row r="320" spans="1:9">
      <c r="A320" s="150" t="s">
        <v>158</v>
      </c>
      <c r="B320" s="163" t="s">
        <v>264</v>
      </c>
      <c r="C320" s="144">
        <v>112.8</v>
      </c>
      <c r="D320" s="144">
        <v>120.46</v>
      </c>
      <c r="E320" s="146" t="s">
        <v>699</v>
      </c>
      <c r="G320" s="196"/>
      <c r="H320" s="196"/>
      <c r="I320" s="196"/>
    </row>
    <row r="321" spans="1:9">
      <c r="A321" s="150" t="s">
        <v>159</v>
      </c>
      <c r="B321" s="163" t="s">
        <v>264</v>
      </c>
      <c r="C321" s="144">
        <v>37.479999999999997</v>
      </c>
      <c r="D321" s="144">
        <v>39.76</v>
      </c>
      <c r="E321" s="146" t="s">
        <v>699</v>
      </c>
      <c r="G321" s="196"/>
      <c r="H321" s="196"/>
      <c r="I321" s="196"/>
    </row>
    <row r="322" spans="1:9">
      <c r="A322" s="150" t="s">
        <v>160</v>
      </c>
      <c r="B322" s="163" t="s">
        <v>264</v>
      </c>
      <c r="C322" s="144">
        <v>52.47</v>
      </c>
      <c r="D322" s="144">
        <v>56.17</v>
      </c>
      <c r="E322" s="146" t="s">
        <v>699</v>
      </c>
      <c r="G322" s="196"/>
      <c r="H322" s="196"/>
      <c r="I322" s="196"/>
    </row>
    <row r="323" spans="1:9">
      <c r="A323" s="150" t="s">
        <v>161</v>
      </c>
      <c r="B323" s="163" t="s">
        <v>264</v>
      </c>
      <c r="C323" s="144">
        <v>73.819999999999993</v>
      </c>
      <c r="D323" s="144">
        <v>78.959999999999994</v>
      </c>
      <c r="E323" s="146" t="s">
        <v>699</v>
      </c>
      <c r="G323" s="196"/>
      <c r="H323" s="196"/>
      <c r="I323" s="196"/>
    </row>
    <row r="324" spans="1:9">
      <c r="A324" s="150" t="s">
        <v>40</v>
      </c>
      <c r="B324" s="163" t="s">
        <v>264</v>
      </c>
      <c r="C324" s="144">
        <v>81.040000000000006</v>
      </c>
      <c r="D324" s="144">
        <v>86.1</v>
      </c>
      <c r="E324" s="146" t="s">
        <v>699</v>
      </c>
      <c r="G324" s="196"/>
      <c r="H324" s="196"/>
      <c r="I324" s="196"/>
    </row>
    <row r="325" spans="1:9">
      <c r="A325" s="150" t="s">
        <v>254</v>
      </c>
      <c r="B325" s="163" t="s">
        <v>264</v>
      </c>
      <c r="C325" s="144">
        <v>55.83</v>
      </c>
      <c r="D325" s="144">
        <v>59.6</v>
      </c>
      <c r="E325" s="146" t="s">
        <v>699</v>
      </c>
      <c r="G325" s="196"/>
      <c r="H325" s="196"/>
      <c r="I325" s="196"/>
    </row>
    <row r="326" spans="1:9">
      <c r="A326" s="150" t="s">
        <v>255</v>
      </c>
      <c r="B326" s="163" t="s">
        <v>264</v>
      </c>
      <c r="C326" s="144">
        <v>69.64</v>
      </c>
      <c r="D326" s="144">
        <v>74.19</v>
      </c>
      <c r="E326" s="146" t="s">
        <v>699</v>
      </c>
      <c r="G326" s="196"/>
      <c r="H326" s="196"/>
      <c r="I326" s="196"/>
    </row>
    <row r="327" spans="1:9">
      <c r="A327" s="150" t="s">
        <v>256</v>
      </c>
      <c r="B327" s="163" t="s">
        <v>264</v>
      </c>
      <c r="C327" s="144">
        <v>104.57</v>
      </c>
      <c r="D327" s="144">
        <v>111.36</v>
      </c>
      <c r="E327" s="146" t="s">
        <v>699</v>
      </c>
      <c r="G327" s="196"/>
      <c r="H327" s="196"/>
      <c r="I327" s="196"/>
    </row>
    <row r="328" spans="1:9">
      <c r="A328" s="150" t="s">
        <v>162</v>
      </c>
      <c r="B328" s="163" t="s">
        <v>264</v>
      </c>
      <c r="C328" s="144">
        <v>50.77</v>
      </c>
      <c r="D328" s="144">
        <v>53.87</v>
      </c>
      <c r="E328" s="144">
        <v>59.74</v>
      </c>
      <c r="G328" s="196"/>
      <c r="H328" s="196"/>
      <c r="I328" s="196"/>
    </row>
    <row r="329" spans="1:9">
      <c r="A329" s="150" t="s">
        <v>163</v>
      </c>
      <c r="B329" s="163" t="s">
        <v>264</v>
      </c>
      <c r="C329" s="144">
        <v>49.95</v>
      </c>
      <c r="D329" s="144">
        <v>52.89</v>
      </c>
      <c r="E329" s="144">
        <v>57.98</v>
      </c>
      <c r="G329" s="196"/>
      <c r="H329" s="196"/>
      <c r="I329" s="196"/>
    </row>
    <row r="330" spans="1:9">
      <c r="A330" s="150" t="s">
        <v>164</v>
      </c>
      <c r="B330" s="163" t="s">
        <v>264</v>
      </c>
      <c r="C330" s="144">
        <v>65.67</v>
      </c>
      <c r="D330" s="144">
        <v>69.790000000000006</v>
      </c>
      <c r="E330" s="146" t="s">
        <v>699</v>
      </c>
      <c r="G330" s="196"/>
      <c r="H330" s="196"/>
      <c r="I330" s="196"/>
    </row>
    <row r="331" spans="1:9">
      <c r="A331" s="150" t="s">
        <v>165</v>
      </c>
      <c r="B331" s="163" t="s">
        <v>264</v>
      </c>
      <c r="C331" s="144">
        <v>31.66</v>
      </c>
      <c r="D331" s="144">
        <v>33.450000000000003</v>
      </c>
      <c r="E331" s="144">
        <v>37.24</v>
      </c>
      <c r="G331" s="196"/>
      <c r="H331" s="196"/>
      <c r="I331" s="196"/>
    </row>
    <row r="332" spans="1:9">
      <c r="A332" s="150" t="s">
        <v>166</v>
      </c>
      <c r="B332" s="163" t="s">
        <v>264</v>
      </c>
      <c r="C332" s="144">
        <v>39.340000000000003</v>
      </c>
      <c r="D332" s="144">
        <v>41.61</v>
      </c>
      <c r="E332" s="146" t="s">
        <v>699</v>
      </c>
      <c r="G332" s="196"/>
      <c r="H332" s="196"/>
      <c r="I332" s="196"/>
    </row>
    <row r="333" spans="1:9">
      <c r="A333" s="150" t="s">
        <v>167</v>
      </c>
      <c r="B333" s="163" t="s">
        <v>264</v>
      </c>
      <c r="C333" s="144">
        <v>67.23</v>
      </c>
      <c r="D333" s="144">
        <v>72.010000000000005</v>
      </c>
      <c r="E333" s="146" t="s">
        <v>699</v>
      </c>
      <c r="G333" s="196"/>
      <c r="H333" s="196"/>
      <c r="I333" s="196"/>
    </row>
    <row r="334" spans="1:9">
      <c r="A334" s="150" t="s">
        <v>168</v>
      </c>
      <c r="B334" s="163" t="s">
        <v>264</v>
      </c>
      <c r="C334" s="144">
        <v>60.29</v>
      </c>
      <c r="D334" s="144">
        <v>63.8</v>
      </c>
      <c r="E334" s="146" t="s">
        <v>699</v>
      </c>
      <c r="G334" s="196"/>
      <c r="H334" s="196"/>
      <c r="I334" s="196"/>
    </row>
    <row r="335" spans="1:9">
      <c r="A335" s="150" t="s">
        <v>169</v>
      </c>
      <c r="B335" s="163" t="s">
        <v>264</v>
      </c>
      <c r="C335" s="144">
        <v>67.77</v>
      </c>
      <c r="D335" s="144">
        <v>72.17</v>
      </c>
      <c r="E335" s="146" t="s">
        <v>699</v>
      </c>
      <c r="G335" s="196"/>
      <c r="H335" s="196"/>
      <c r="I335" s="196"/>
    </row>
    <row r="336" spans="1:9">
      <c r="A336" s="150" t="s">
        <v>170</v>
      </c>
      <c r="B336" s="163" t="s">
        <v>264</v>
      </c>
      <c r="C336" s="144">
        <v>40.5</v>
      </c>
      <c r="D336" s="144">
        <v>43.17</v>
      </c>
      <c r="E336" s="146" t="s">
        <v>699</v>
      </c>
      <c r="G336" s="196"/>
      <c r="H336" s="196"/>
      <c r="I336" s="196"/>
    </row>
    <row r="337" spans="1:9">
      <c r="A337" s="150" t="s">
        <v>171</v>
      </c>
      <c r="B337" s="163" t="s">
        <v>264</v>
      </c>
      <c r="C337" s="144">
        <v>81.14</v>
      </c>
      <c r="D337" s="144">
        <v>86.23</v>
      </c>
      <c r="E337" s="146" t="s">
        <v>699</v>
      </c>
      <c r="G337" s="196"/>
      <c r="H337" s="196"/>
      <c r="I337" s="196"/>
    </row>
    <row r="338" spans="1:9">
      <c r="A338" s="150" t="s">
        <v>172</v>
      </c>
      <c r="B338" s="163" t="s">
        <v>264</v>
      </c>
      <c r="C338" s="144">
        <v>64.62</v>
      </c>
      <c r="D338" s="144">
        <v>69.13</v>
      </c>
      <c r="E338" s="146" t="s">
        <v>699</v>
      </c>
      <c r="G338" s="196"/>
      <c r="H338" s="196"/>
      <c r="I338" s="196"/>
    </row>
    <row r="339" spans="1:9">
      <c r="A339" s="150" t="s">
        <v>175</v>
      </c>
      <c r="B339" s="163" t="s">
        <v>264</v>
      </c>
      <c r="C339" s="144">
        <v>56.94</v>
      </c>
      <c r="D339" s="144">
        <v>60.03</v>
      </c>
      <c r="E339" s="146" t="s">
        <v>699</v>
      </c>
      <c r="G339" s="196"/>
      <c r="H339" s="196"/>
      <c r="I339" s="196"/>
    </row>
    <row r="340" spans="1:9">
      <c r="A340" s="150" t="s">
        <v>173</v>
      </c>
      <c r="B340" s="163" t="s">
        <v>264</v>
      </c>
      <c r="C340" s="144">
        <v>120.18</v>
      </c>
      <c r="D340" s="144">
        <v>126.82</v>
      </c>
      <c r="E340" s="146" t="s">
        <v>699</v>
      </c>
      <c r="G340" s="196"/>
      <c r="H340" s="196"/>
      <c r="I340" s="196"/>
    </row>
    <row r="341" spans="1:9">
      <c r="A341" s="150" t="s">
        <v>174</v>
      </c>
      <c r="B341" s="163" t="s">
        <v>264</v>
      </c>
      <c r="C341" s="144">
        <v>44.91</v>
      </c>
      <c r="D341" s="144">
        <v>48.29</v>
      </c>
      <c r="E341" s="146" t="s">
        <v>699</v>
      </c>
      <c r="G341" s="196"/>
      <c r="H341" s="196"/>
      <c r="I341" s="196"/>
    </row>
    <row r="342" spans="1:9">
      <c r="A342" s="150" t="s">
        <v>176</v>
      </c>
      <c r="B342" s="163" t="s">
        <v>264</v>
      </c>
      <c r="C342" s="144">
        <v>69.09</v>
      </c>
      <c r="D342" s="144">
        <v>73.58</v>
      </c>
      <c r="E342" s="146" t="s">
        <v>699</v>
      </c>
      <c r="G342" s="196"/>
      <c r="H342" s="196"/>
      <c r="I342" s="196"/>
    </row>
    <row r="343" spans="1:9">
      <c r="A343" s="150" t="s">
        <v>257</v>
      </c>
      <c r="B343" s="163" t="s">
        <v>264</v>
      </c>
      <c r="C343" s="144">
        <v>63.72</v>
      </c>
      <c r="D343" s="144">
        <v>67.400000000000006</v>
      </c>
      <c r="E343" s="146" t="s">
        <v>699</v>
      </c>
      <c r="G343" s="196"/>
      <c r="H343" s="196"/>
      <c r="I343" s="196"/>
    </row>
    <row r="344" spans="1:9">
      <c r="A344" s="150" t="s">
        <v>258</v>
      </c>
      <c r="B344" s="163" t="s">
        <v>264</v>
      </c>
      <c r="C344" s="144">
        <v>84.74</v>
      </c>
      <c r="D344" s="144">
        <v>89.32</v>
      </c>
      <c r="E344" s="146" t="s">
        <v>699</v>
      </c>
      <c r="G344" s="196"/>
      <c r="H344" s="196"/>
      <c r="I344" s="196"/>
    </row>
    <row r="345" spans="1:9">
      <c r="A345" s="150" t="s">
        <v>177</v>
      </c>
      <c r="B345" s="163" t="s">
        <v>264</v>
      </c>
      <c r="C345" s="144">
        <v>52.7</v>
      </c>
      <c r="D345" s="144">
        <v>57.15</v>
      </c>
      <c r="E345" s="146" t="s">
        <v>699</v>
      </c>
      <c r="G345" s="196"/>
      <c r="H345" s="196"/>
      <c r="I345" s="196"/>
    </row>
    <row r="346" spans="1:9">
      <c r="A346" s="150" t="s">
        <v>178</v>
      </c>
      <c r="B346" s="163" t="s">
        <v>264</v>
      </c>
      <c r="C346" s="144">
        <v>77.31</v>
      </c>
      <c r="D346" s="144">
        <v>82.63</v>
      </c>
      <c r="E346" s="146" t="s">
        <v>699</v>
      </c>
      <c r="G346" s="196"/>
      <c r="H346" s="196"/>
      <c r="I346" s="196"/>
    </row>
    <row r="347" spans="1:9">
      <c r="A347" s="150" t="s">
        <v>179</v>
      </c>
      <c r="B347" s="163" t="s">
        <v>264</v>
      </c>
      <c r="C347" s="144">
        <v>89.62</v>
      </c>
      <c r="D347" s="144">
        <v>95.29</v>
      </c>
      <c r="E347" s="144">
        <v>103.77</v>
      </c>
      <c r="G347" s="196"/>
      <c r="H347" s="196"/>
      <c r="I347" s="196"/>
    </row>
    <row r="348" spans="1:9">
      <c r="A348" s="150" t="s">
        <v>180</v>
      </c>
      <c r="B348" s="163" t="s">
        <v>264</v>
      </c>
      <c r="C348" s="144">
        <v>61.34</v>
      </c>
      <c r="D348" s="144">
        <v>65.67</v>
      </c>
      <c r="E348" s="144">
        <v>73.14</v>
      </c>
      <c r="G348" s="196"/>
      <c r="H348" s="196"/>
      <c r="I348" s="196"/>
    </row>
    <row r="349" spans="1:9">
      <c r="A349" s="150" t="s">
        <v>181</v>
      </c>
      <c r="B349" s="163" t="s">
        <v>264</v>
      </c>
      <c r="C349" s="144">
        <v>35.700000000000003</v>
      </c>
      <c r="D349" s="144">
        <v>37.71</v>
      </c>
      <c r="E349" s="144">
        <v>41.71</v>
      </c>
      <c r="G349" s="196"/>
      <c r="H349" s="196"/>
      <c r="I349" s="196"/>
    </row>
    <row r="350" spans="1:9">
      <c r="A350" s="150" t="s">
        <v>182</v>
      </c>
      <c r="B350" s="163" t="s">
        <v>264</v>
      </c>
      <c r="C350" s="144">
        <v>45.61</v>
      </c>
      <c r="D350" s="144">
        <v>49</v>
      </c>
      <c r="E350" s="144">
        <v>53.53</v>
      </c>
      <c r="G350" s="196"/>
      <c r="H350" s="196"/>
      <c r="I350" s="196"/>
    </row>
    <row r="351" spans="1:9">
      <c r="A351" s="150" t="s">
        <v>259</v>
      </c>
      <c r="B351" s="163" t="s">
        <v>264</v>
      </c>
      <c r="C351" s="144">
        <v>70.739999999999995</v>
      </c>
      <c r="D351" s="144">
        <v>75.34</v>
      </c>
      <c r="E351" s="144">
        <v>81.66</v>
      </c>
      <c r="G351" s="196"/>
      <c r="H351" s="196"/>
      <c r="I351" s="196"/>
    </row>
    <row r="352" spans="1:9">
      <c r="A352" s="150" t="s">
        <v>184</v>
      </c>
      <c r="B352" s="163" t="s">
        <v>264</v>
      </c>
      <c r="C352" s="144">
        <v>55.43</v>
      </c>
      <c r="D352" s="144">
        <v>59.2</v>
      </c>
      <c r="E352" s="146" t="s">
        <v>699</v>
      </c>
      <c r="G352" s="196"/>
      <c r="H352" s="196"/>
      <c r="I352" s="196"/>
    </row>
    <row r="353" spans="1:9">
      <c r="A353" s="150" t="s">
        <v>260</v>
      </c>
      <c r="B353" s="163" t="s">
        <v>264</v>
      </c>
      <c r="C353" s="144">
        <v>72.709999999999994</v>
      </c>
      <c r="D353" s="144">
        <v>77.72</v>
      </c>
      <c r="E353" s="146" t="s">
        <v>699</v>
      </c>
      <c r="G353" s="196"/>
      <c r="H353" s="196"/>
      <c r="I353" s="196"/>
    </row>
    <row r="354" spans="1:9">
      <c r="A354" s="150" t="s">
        <v>185</v>
      </c>
      <c r="B354" s="163" t="s">
        <v>264</v>
      </c>
      <c r="C354" s="144">
        <v>49.58</v>
      </c>
      <c r="D354" s="144">
        <v>52.52</v>
      </c>
      <c r="E354" s="146" t="s">
        <v>699</v>
      </c>
      <c r="G354" s="196"/>
      <c r="H354" s="196"/>
      <c r="I354" s="196"/>
    </row>
    <row r="355" spans="1:9">
      <c r="A355" s="150" t="s">
        <v>186</v>
      </c>
      <c r="B355" s="163" t="s">
        <v>264</v>
      </c>
      <c r="C355" s="144">
        <v>54</v>
      </c>
      <c r="D355" s="144">
        <v>57</v>
      </c>
      <c r="E355" s="146" t="s">
        <v>699</v>
      </c>
      <c r="G355" s="196"/>
      <c r="H355" s="196"/>
      <c r="I355" s="196"/>
    </row>
    <row r="356" spans="1:9">
      <c r="A356" s="150" t="s">
        <v>261</v>
      </c>
      <c r="B356" s="163" t="s">
        <v>264</v>
      </c>
      <c r="C356" s="144">
        <v>72.83</v>
      </c>
      <c r="D356" s="144">
        <v>77.12</v>
      </c>
      <c r="E356" s="146" t="s">
        <v>699</v>
      </c>
      <c r="G356" s="196"/>
      <c r="H356" s="196"/>
      <c r="I356" s="196"/>
    </row>
    <row r="357" spans="1:9">
      <c r="A357" s="150" t="s">
        <v>187</v>
      </c>
      <c r="B357" s="163" t="s">
        <v>264</v>
      </c>
      <c r="C357" s="144">
        <v>74.010000000000005</v>
      </c>
      <c r="D357" s="144">
        <v>78.510000000000005</v>
      </c>
      <c r="E357" s="146" t="s">
        <v>699</v>
      </c>
      <c r="G357" s="196"/>
      <c r="H357" s="196"/>
      <c r="I357" s="196"/>
    </row>
    <row r="358" spans="1:9" ht="15.75" thickBot="1">
      <c r="A358" s="150" t="s">
        <v>188</v>
      </c>
      <c r="B358" s="163" t="s">
        <v>264</v>
      </c>
      <c r="C358" s="144">
        <v>39.18</v>
      </c>
      <c r="D358" s="144">
        <v>41.38</v>
      </c>
      <c r="E358" s="147" t="s">
        <v>699</v>
      </c>
      <c r="G358" s="196"/>
      <c r="H358" s="196"/>
      <c r="I358" s="196"/>
    </row>
    <row r="359" spans="1:9">
      <c r="A359" s="150" t="s">
        <v>42</v>
      </c>
      <c r="B359" s="163" t="s">
        <v>265</v>
      </c>
      <c r="C359" s="144">
        <v>47.23</v>
      </c>
      <c r="D359" s="144">
        <v>50.16</v>
      </c>
      <c r="E359" s="145" t="s">
        <v>699</v>
      </c>
      <c r="G359" s="196"/>
      <c r="H359" s="196"/>
      <c r="I359" s="196"/>
    </row>
    <row r="360" spans="1:9">
      <c r="A360" s="150" t="s">
        <v>43</v>
      </c>
      <c r="B360" s="163" t="s">
        <v>265</v>
      </c>
      <c r="C360" s="144">
        <v>66.56</v>
      </c>
      <c r="D360" s="144">
        <v>70.650000000000006</v>
      </c>
      <c r="E360" s="146" t="s">
        <v>699</v>
      </c>
      <c r="G360" s="196"/>
      <c r="H360" s="196"/>
      <c r="I360" s="196"/>
    </row>
    <row r="361" spans="1:9">
      <c r="A361" s="150" t="s">
        <v>44</v>
      </c>
      <c r="B361" s="163" t="s">
        <v>265</v>
      </c>
      <c r="C361" s="144">
        <v>27.29</v>
      </c>
      <c r="D361" s="144">
        <v>28.84</v>
      </c>
      <c r="E361" s="146" t="s">
        <v>699</v>
      </c>
      <c r="G361" s="196"/>
      <c r="H361" s="196"/>
      <c r="I361" s="196"/>
    </row>
    <row r="362" spans="1:9">
      <c r="A362" s="150" t="s">
        <v>45</v>
      </c>
      <c r="B362" s="163" t="s">
        <v>265</v>
      </c>
      <c r="C362" s="144">
        <v>31.94</v>
      </c>
      <c r="D362" s="144">
        <v>33.74</v>
      </c>
      <c r="E362" s="146" t="s">
        <v>699</v>
      </c>
      <c r="G362" s="196"/>
      <c r="H362" s="196"/>
      <c r="I362" s="196"/>
    </row>
    <row r="363" spans="1:9">
      <c r="A363" s="150" t="s">
        <v>46</v>
      </c>
      <c r="B363" s="163" t="s">
        <v>265</v>
      </c>
      <c r="C363" s="144">
        <v>39.36</v>
      </c>
      <c r="D363" s="144">
        <v>41.73</v>
      </c>
      <c r="E363" s="146" t="s">
        <v>699</v>
      </c>
      <c r="G363" s="196"/>
      <c r="H363" s="196"/>
      <c r="I363" s="196"/>
    </row>
    <row r="364" spans="1:9">
      <c r="A364" s="150" t="s">
        <v>47</v>
      </c>
      <c r="B364" s="163" t="s">
        <v>265</v>
      </c>
      <c r="C364" s="144">
        <v>38.43</v>
      </c>
      <c r="D364" s="144">
        <v>41.05</v>
      </c>
      <c r="E364" s="146" t="s">
        <v>699</v>
      </c>
      <c r="G364" s="196"/>
      <c r="H364" s="196"/>
      <c r="I364" s="196"/>
    </row>
    <row r="365" spans="1:9">
      <c r="A365" s="150" t="s">
        <v>48</v>
      </c>
      <c r="B365" s="163" t="s">
        <v>265</v>
      </c>
      <c r="C365" s="144">
        <v>36.450000000000003</v>
      </c>
      <c r="D365" s="144">
        <v>38.590000000000003</v>
      </c>
      <c r="E365" s="146" t="s">
        <v>699</v>
      </c>
      <c r="G365" s="196"/>
      <c r="H365" s="196"/>
      <c r="I365" s="196"/>
    </row>
    <row r="366" spans="1:9">
      <c r="A366" s="150" t="s">
        <v>49</v>
      </c>
      <c r="B366" s="163" t="s">
        <v>265</v>
      </c>
      <c r="C366" s="144">
        <v>49.01</v>
      </c>
      <c r="D366" s="144">
        <v>52.49</v>
      </c>
      <c r="E366" s="146" t="s">
        <v>699</v>
      </c>
      <c r="G366" s="196"/>
      <c r="H366" s="196"/>
      <c r="I366" s="196"/>
    </row>
    <row r="367" spans="1:9">
      <c r="A367" s="150" t="s">
        <v>50</v>
      </c>
      <c r="B367" s="163" t="s">
        <v>265</v>
      </c>
      <c r="C367" s="144">
        <v>62.52</v>
      </c>
      <c r="D367" s="144">
        <v>66.2</v>
      </c>
      <c r="E367" s="146" t="s">
        <v>699</v>
      </c>
      <c r="G367" s="196"/>
      <c r="H367" s="196"/>
      <c r="I367" s="196"/>
    </row>
    <row r="368" spans="1:9">
      <c r="A368" s="150" t="s">
        <v>236</v>
      </c>
      <c r="B368" s="163" t="s">
        <v>265</v>
      </c>
      <c r="C368" s="144">
        <v>84.33</v>
      </c>
      <c r="D368" s="144">
        <v>89.17</v>
      </c>
      <c r="E368" s="146" t="s">
        <v>699</v>
      </c>
      <c r="G368" s="196"/>
      <c r="H368" s="196"/>
      <c r="I368" s="196"/>
    </row>
    <row r="369" spans="1:9">
      <c r="A369" s="150" t="s">
        <v>51</v>
      </c>
      <c r="B369" s="163" t="s">
        <v>265</v>
      </c>
      <c r="C369" s="144">
        <v>77.23</v>
      </c>
      <c r="D369" s="144">
        <v>82.87</v>
      </c>
      <c r="E369" s="146" t="s">
        <v>699</v>
      </c>
      <c r="G369" s="196"/>
      <c r="H369" s="196"/>
      <c r="I369" s="196"/>
    </row>
    <row r="370" spans="1:9">
      <c r="A370" s="150" t="s">
        <v>52</v>
      </c>
      <c r="B370" s="163" t="s">
        <v>265</v>
      </c>
      <c r="C370" s="144">
        <v>83.48</v>
      </c>
      <c r="D370" s="144">
        <v>89.07</v>
      </c>
      <c r="E370" s="146" t="s">
        <v>699</v>
      </c>
      <c r="G370" s="196"/>
      <c r="H370" s="196"/>
      <c r="I370" s="196"/>
    </row>
    <row r="371" spans="1:9">
      <c r="A371" s="150" t="s">
        <v>237</v>
      </c>
      <c r="B371" s="163" t="s">
        <v>265</v>
      </c>
      <c r="C371" s="144">
        <v>110.87</v>
      </c>
      <c r="D371" s="144">
        <v>117.63</v>
      </c>
      <c r="E371" s="146" t="s">
        <v>699</v>
      </c>
      <c r="G371" s="196"/>
      <c r="H371" s="196"/>
      <c r="I371" s="196"/>
    </row>
    <row r="372" spans="1:9">
      <c r="A372" s="150" t="s">
        <v>53</v>
      </c>
      <c r="B372" s="163" t="s">
        <v>265</v>
      </c>
      <c r="C372" s="144">
        <v>69.22</v>
      </c>
      <c r="D372" s="144">
        <v>74.209999999999994</v>
      </c>
      <c r="E372" s="146" t="s">
        <v>699</v>
      </c>
      <c r="G372" s="196"/>
      <c r="H372" s="196"/>
      <c r="I372" s="196"/>
    </row>
    <row r="373" spans="1:9">
      <c r="A373" s="150" t="s">
        <v>54</v>
      </c>
      <c r="B373" s="163" t="s">
        <v>265</v>
      </c>
      <c r="C373" s="144">
        <v>96.08</v>
      </c>
      <c r="D373" s="144">
        <v>101.03</v>
      </c>
      <c r="E373" s="146" t="s">
        <v>699</v>
      </c>
      <c r="G373" s="196"/>
      <c r="H373" s="196"/>
      <c r="I373" s="196"/>
    </row>
    <row r="374" spans="1:9">
      <c r="A374" s="150" t="s">
        <v>238</v>
      </c>
      <c r="B374" s="163" t="s">
        <v>265</v>
      </c>
      <c r="C374" s="144">
        <v>63.59</v>
      </c>
      <c r="D374" s="144">
        <v>67.19</v>
      </c>
      <c r="E374" s="146" t="s">
        <v>699</v>
      </c>
      <c r="G374" s="196"/>
      <c r="H374" s="196"/>
      <c r="I374" s="196"/>
    </row>
    <row r="375" spans="1:9">
      <c r="A375" s="150" t="s">
        <v>239</v>
      </c>
      <c r="B375" s="163" t="s">
        <v>265</v>
      </c>
      <c r="C375" s="144">
        <v>66.95</v>
      </c>
      <c r="D375" s="144">
        <v>71.02</v>
      </c>
      <c r="E375" s="146" t="s">
        <v>699</v>
      </c>
      <c r="G375" s="196"/>
      <c r="H375" s="196"/>
      <c r="I375" s="196"/>
    </row>
    <row r="376" spans="1:9">
      <c r="A376" s="150" t="s">
        <v>55</v>
      </c>
      <c r="B376" s="163" t="s">
        <v>265</v>
      </c>
      <c r="C376" s="144">
        <v>79.95</v>
      </c>
      <c r="D376" s="144">
        <v>85.25</v>
      </c>
      <c r="E376" s="146" t="s">
        <v>699</v>
      </c>
      <c r="G376" s="196"/>
      <c r="H376" s="196"/>
      <c r="I376" s="196"/>
    </row>
    <row r="377" spans="1:9">
      <c r="A377" s="150" t="s">
        <v>56</v>
      </c>
      <c r="B377" s="163" t="s">
        <v>265</v>
      </c>
      <c r="C377" s="144">
        <v>63.91</v>
      </c>
      <c r="D377" s="144">
        <v>67.88</v>
      </c>
      <c r="E377" s="146" t="s">
        <v>699</v>
      </c>
      <c r="G377" s="196"/>
      <c r="H377" s="196"/>
      <c r="I377" s="196"/>
    </row>
    <row r="378" spans="1:9">
      <c r="A378" s="150" t="s">
        <v>57</v>
      </c>
      <c r="B378" s="163" t="s">
        <v>265</v>
      </c>
      <c r="C378" s="144">
        <v>102.49</v>
      </c>
      <c r="D378" s="144">
        <v>108.48</v>
      </c>
      <c r="E378" s="146" t="s">
        <v>699</v>
      </c>
      <c r="G378" s="196"/>
      <c r="H378" s="196"/>
      <c r="I378" s="196"/>
    </row>
    <row r="379" spans="1:9">
      <c r="A379" s="150" t="s">
        <v>58</v>
      </c>
      <c r="B379" s="163" t="s">
        <v>265</v>
      </c>
      <c r="C379" s="144">
        <v>86.32</v>
      </c>
      <c r="D379" s="144">
        <v>91.44</v>
      </c>
      <c r="E379" s="146" t="s">
        <v>699</v>
      </c>
      <c r="G379" s="196"/>
      <c r="H379" s="196"/>
      <c r="I379" s="196"/>
    </row>
    <row r="380" spans="1:9">
      <c r="A380" s="150" t="s">
        <v>59</v>
      </c>
      <c r="B380" s="163" t="s">
        <v>265</v>
      </c>
      <c r="C380" s="144">
        <v>41.36</v>
      </c>
      <c r="D380" s="144">
        <v>43.85</v>
      </c>
      <c r="E380" s="146" t="s">
        <v>699</v>
      </c>
      <c r="G380" s="196"/>
      <c r="H380" s="196"/>
      <c r="I380" s="196"/>
    </row>
    <row r="381" spans="1:9">
      <c r="A381" s="150" t="s">
        <v>60</v>
      </c>
      <c r="B381" s="163" t="s">
        <v>265</v>
      </c>
      <c r="C381" s="144">
        <v>36.67</v>
      </c>
      <c r="D381" s="144">
        <v>38.67</v>
      </c>
      <c r="E381" s="146" t="s">
        <v>699</v>
      </c>
      <c r="G381" s="196"/>
      <c r="H381" s="196"/>
      <c r="I381" s="196"/>
    </row>
    <row r="382" spans="1:9">
      <c r="A382" s="150" t="s">
        <v>61</v>
      </c>
      <c r="B382" s="163" t="s">
        <v>265</v>
      </c>
      <c r="C382" s="144">
        <v>48.84</v>
      </c>
      <c r="D382" s="144">
        <v>51.82</v>
      </c>
      <c r="E382" s="146" t="s">
        <v>699</v>
      </c>
      <c r="G382" s="196"/>
      <c r="H382" s="196"/>
      <c r="I382" s="196"/>
    </row>
    <row r="383" spans="1:9">
      <c r="A383" s="150" t="s">
        <v>62</v>
      </c>
      <c r="B383" s="163" t="s">
        <v>265</v>
      </c>
      <c r="C383" s="144">
        <v>50.5</v>
      </c>
      <c r="D383" s="144">
        <v>53.28</v>
      </c>
      <c r="E383" s="146" t="s">
        <v>699</v>
      </c>
      <c r="G383" s="196"/>
      <c r="H383" s="196"/>
      <c r="I383" s="196"/>
    </row>
    <row r="384" spans="1:9">
      <c r="A384" s="150" t="s">
        <v>63</v>
      </c>
      <c r="B384" s="163" t="s">
        <v>265</v>
      </c>
      <c r="C384" s="144">
        <v>39.51</v>
      </c>
      <c r="D384" s="144">
        <v>41.95</v>
      </c>
      <c r="E384" s="146" t="s">
        <v>699</v>
      </c>
      <c r="G384" s="196"/>
      <c r="H384" s="196"/>
      <c r="I384" s="196"/>
    </row>
    <row r="385" spans="1:9">
      <c r="A385" s="150" t="s">
        <v>64</v>
      </c>
      <c r="B385" s="163" t="s">
        <v>265</v>
      </c>
      <c r="C385" s="144">
        <v>70.06</v>
      </c>
      <c r="D385" s="144">
        <v>74.41</v>
      </c>
      <c r="E385" s="146" t="s">
        <v>699</v>
      </c>
      <c r="G385" s="196"/>
      <c r="H385" s="196"/>
      <c r="I385" s="196"/>
    </row>
    <row r="386" spans="1:9">
      <c r="A386" s="150" t="s">
        <v>65</v>
      </c>
      <c r="B386" s="163" t="s">
        <v>265</v>
      </c>
      <c r="C386" s="144">
        <v>87.78</v>
      </c>
      <c r="D386" s="144">
        <v>93.23</v>
      </c>
      <c r="E386" s="146" t="s">
        <v>699</v>
      </c>
      <c r="G386" s="196"/>
      <c r="H386" s="196"/>
      <c r="I386" s="196"/>
    </row>
    <row r="387" spans="1:9">
      <c r="A387" s="150" t="s">
        <v>66</v>
      </c>
      <c r="B387" s="163" t="s">
        <v>265</v>
      </c>
      <c r="C387" s="144">
        <v>63.58</v>
      </c>
      <c r="D387" s="144">
        <v>67.89</v>
      </c>
      <c r="E387" s="146" t="s">
        <v>699</v>
      </c>
      <c r="G387" s="196"/>
      <c r="H387" s="196"/>
      <c r="I387" s="196"/>
    </row>
    <row r="388" spans="1:9">
      <c r="A388" s="150" t="s">
        <v>67</v>
      </c>
      <c r="B388" s="163" t="s">
        <v>265</v>
      </c>
      <c r="C388" s="144">
        <v>58.27</v>
      </c>
      <c r="D388" s="144">
        <v>61.93</v>
      </c>
      <c r="E388" s="146" t="s">
        <v>699</v>
      </c>
      <c r="G388" s="196"/>
      <c r="H388" s="196"/>
      <c r="I388" s="196"/>
    </row>
    <row r="389" spans="1:9">
      <c r="A389" s="150" t="s">
        <v>68</v>
      </c>
      <c r="B389" s="163" t="s">
        <v>265</v>
      </c>
      <c r="C389" s="144">
        <v>44.79</v>
      </c>
      <c r="D389" s="144">
        <v>47.84</v>
      </c>
      <c r="E389" s="144">
        <v>52.48</v>
      </c>
      <c r="G389" s="196"/>
      <c r="H389" s="196"/>
      <c r="I389" s="196"/>
    </row>
    <row r="390" spans="1:9">
      <c r="A390" s="150" t="s">
        <v>69</v>
      </c>
      <c r="B390" s="163" t="s">
        <v>265</v>
      </c>
      <c r="C390" s="144">
        <v>58.97</v>
      </c>
      <c r="D390" s="144">
        <v>62.63</v>
      </c>
      <c r="E390" s="146" t="s">
        <v>699</v>
      </c>
      <c r="G390" s="196"/>
      <c r="H390" s="196"/>
      <c r="I390" s="196"/>
    </row>
    <row r="391" spans="1:9">
      <c r="A391" s="150" t="s">
        <v>70</v>
      </c>
      <c r="B391" s="163" t="s">
        <v>265</v>
      </c>
      <c r="C391" s="144">
        <v>30</v>
      </c>
      <c r="D391" s="144">
        <v>31.95</v>
      </c>
      <c r="E391" s="144">
        <v>34.99</v>
      </c>
      <c r="G391" s="196"/>
      <c r="H391" s="196"/>
      <c r="I391" s="196"/>
    </row>
    <row r="392" spans="1:9">
      <c r="A392" s="150" t="s">
        <v>71</v>
      </c>
      <c r="B392" s="163" t="s">
        <v>265</v>
      </c>
      <c r="C392" s="144">
        <v>126.9</v>
      </c>
      <c r="D392" s="144">
        <v>134.63</v>
      </c>
      <c r="E392" s="146" t="s">
        <v>699</v>
      </c>
      <c r="G392" s="196"/>
      <c r="H392" s="196"/>
      <c r="I392" s="196"/>
    </row>
    <row r="393" spans="1:9">
      <c r="A393" s="150" t="s">
        <v>72</v>
      </c>
      <c r="B393" s="163" t="s">
        <v>265</v>
      </c>
      <c r="C393" s="144">
        <v>86.37</v>
      </c>
      <c r="D393" s="144">
        <v>91.93</v>
      </c>
      <c r="E393" s="146" t="s">
        <v>699</v>
      </c>
      <c r="G393" s="196"/>
      <c r="H393" s="196"/>
      <c r="I393" s="196"/>
    </row>
    <row r="394" spans="1:9">
      <c r="A394" s="150" t="s">
        <v>73</v>
      </c>
      <c r="B394" s="163" t="s">
        <v>265</v>
      </c>
      <c r="C394" s="144">
        <v>104.24</v>
      </c>
      <c r="D394" s="144">
        <v>111.17</v>
      </c>
      <c r="E394" s="146" t="s">
        <v>699</v>
      </c>
      <c r="G394" s="196"/>
      <c r="H394" s="196"/>
      <c r="I394" s="196"/>
    </row>
    <row r="395" spans="1:9">
      <c r="A395" s="150" t="s">
        <v>240</v>
      </c>
      <c r="B395" s="163" t="s">
        <v>265</v>
      </c>
      <c r="C395" s="144">
        <v>90.5</v>
      </c>
      <c r="D395" s="144">
        <v>95.53</v>
      </c>
      <c r="E395" s="146" t="s">
        <v>699</v>
      </c>
      <c r="G395" s="196"/>
      <c r="H395" s="196"/>
      <c r="I395" s="196"/>
    </row>
    <row r="396" spans="1:9">
      <c r="A396" s="150" t="s">
        <v>74</v>
      </c>
      <c r="B396" s="163" t="s">
        <v>265</v>
      </c>
      <c r="C396" s="144">
        <v>35.86</v>
      </c>
      <c r="D396" s="144">
        <v>38.549999999999997</v>
      </c>
      <c r="E396" s="144">
        <v>41.97</v>
      </c>
      <c r="G396" s="196"/>
      <c r="H396" s="196"/>
      <c r="I396" s="196"/>
    </row>
    <row r="397" spans="1:9">
      <c r="A397" s="150" t="s">
        <v>75</v>
      </c>
      <c r="B397" s="163" t="s">
        <v>265</v>
      </c>
      <c r="C397" s="144">
        <v>68.05</v>
      </c>
      <c r="D397" s="144">
        <v>72.48</v>
      </c>
      <c r="E397" s="144">
        <v>79.41</v>
      </c>
      <c r="G397" s="196"/>
      <c r="H397" s="196"/>
      <c r="I397" s="196"/>
    </row>
    <row r="398" spans="1:9">
      <c r="A398" s="150" t="s">
        <v>76</v>
      </c>
      <c r="B398" s="163" t="s">
        <v>265</v>
      </c>
      <c r="C398" s="144">
        <v>38.590000000000003</v>
      </c>
      <c r="D398" s="144">
        <v>41.43</v>
      </c>
      <c r="E398" s="146" t="s">
        <v>699</v>
      </c>
      <c r="G398" s="196"/>
      <c r="H398" s="196"/>
      <c r="I398" s="196"/>
    </row>
    <row r="399" spans="1:9">
      <c r="A399" s="150" t="s">
        <v>77</v>
      </c>
      <c r="B399" s="163" t="s">
        <v>265</v>
      </c>
      <c r="C399" s="144">
        <v>57.44</v>
      </c>
      <c r="D399" s="144">
        <v>60.64</v>
      </c>
      <c r="E399" s="146" t="s">
        <v>699</v>
      </c>
      <c r="G399" s="196"/>
      <c r="H399" s="196"/>
      <c r="I399" s="196"/>
    </row>
    <row r="400" spans="1:9">
      <c r="A400" s="150" t="s">
        <v>78</v>
      </c>
      <c r="B400" s="163" t="s">
        <v>265</v>
      </c>
      <c r="C400" s="144">
        <v>82.63</v>
      </c>
      <c r="D400" s="144">
        <v>87.44</v>
      </c>
      <c r="E400" s="146" t="s">
        <v>699</v>
      </c>
      <c r="G400" s="196"/>
      <c r="H400" s="196"/>
      <c r="I400" s="196"/>
    </row>
    <row r="401" spans="1:9">
      <c r="A401" s="150" t="s">
        <v>79</v>
      </c>
      <c r="B401" s="163" t="s">
        <v>265</v>
      </c>
      <c r="C401" s="144">
        <v>53.59</v>
      </c>
      <c r="D401" s="144">
        <v>57.21</v>
      </c>
      <c r="E401" s="146" t="s">
        <v>699</v>
      </c>
      <c r="G401" s="196"/>
      <c r="H401" s="196"/>
      <c r="I401" s="196"/>
    </row>
    <row r="402" spans="1:9">
      <c r="A402" s="150" t="s">
        <v>80</v>
      </c>
      <c r="B402" s="163" t="s">
        <v>265</v>
      </c>
      <c r="C402" s="144">
        <v>76.849999999999994</v>
      </c>
      <c r="D402" s="144">
        <v>82.37</v>
      </c>
      <c r="E402" s="146" t="s">
        <v>699</v>
      </c>
      <c r="G402" s="196"/>
      <c r="H402" s="196"/>
      <c r="I402" s="196"/>
    </row>
    <row r="403" spans="1:9">
      <c r="A403" s="150" t="s">
        <v>81</v>
      </c>
      <c r="B403" s="163" t="s">
        <v>265</v>
      </c>
      <c r="C403" s="144">
        <v>102.98</v>
      </c>
      <c r="D403" s="144">
        <v>109.3</v>
      </c>
      <c r="E403" s="146" t="s">
        <v>699</v>
      </c>
      <c r="G403" s="196"/>
      <c r="H403" s="196"/>
      <c r="I403" s="196"/>
    </row>
    <row r="404" spans="1:9">
      <c r="A404" s="150" t="s">
        <v>82</v>
      </c>
      <c r="B404" s="163" t="s">
        <v>265</v>
      </c>
      <c r="C404" s="144">
        <v>60</v>
      </c>
      <c r="D404" s="144">
        <v>63.99</v>
      </c>
      <c r="E404" s="146" t="s">
        <v>699</v>
      </c>
      <c r="G404" s="196"/>
      <c r="H404" s="196"/>
      <c r="I404" s="196"/>
    </row>
    <row r="405" spans="1:9">
      <c r="A405" s="150" t="s">
        <v>83</v>
      </c>
      <c r="B405" s="163" t="s">
        <v>265</v>
      </c>
      <c r="C405" s="144">
        <v>82.94</v>
      </c>
      <c r="D405" s="144">
        <v>88.4</v>
      </c>
      <c r="E405" s="146" t="s">
        <v>699</v>
      </c>
      <c r="G405" s="196"/>
      <c r="H405" s="196"/>
      <c r="I405" s="196"/>
    </row>
    <row r="406" spans="1:9">
      <c r="A406" s="150" t="s">
        <v>84</v>
      </c>
      <c r="B406" s="163" t="s">
        <v>265</v>
      </c>
      <c r="C406" s="144">
        <v>37.11</v>
      </c>
      <c r="D406" s="144">
        <v>39.270000000000003</v>
      </c>
      <c r="E406" s="146" t="s">
        <v>699</v>
      </c>
      <c r="G406" s="196"/>
      <c r="H406" s="196"/>
      <c r="I406" s="196"/>
    </row>
    <row r="407" spans="1:9">
      <c r="A407" s="150" t="s">
        <v>85</v>
      </c>
      <c r="B407" s="163" t="s">
        <v>265</v>
      </c>
      <c r="C407" s="144">
        <v>69.25</v>
      </c>
      <c r="D407" s="144">
        <v>73.760000000000005</v>
      </c>
      <c r="E407" s="146" t="s">
        <v>699</v>
      </c>
      <c r="G407" s="196"/>
      <c r="H407" s="196"/>
      <c r="I407" s="196"/>
    </row>
    <row r="408" spans="1:9">
      <c r="A408" s="150" t="s">
        <v>86</v>
      </c>
      <c r="B408" s="163" t="s">
        <v>265</v>
      </c>
      <c r="C408" s="144">
        <v>123.47</v>
      </c>
      <c r="D408" s="144">
        <v>130.85</v>
      </c>
      <c r="E408" s="146" t="s">
        <v>699</v>
      </c>
      <c r="G408" s="196"/>
      <c r="H408" s="196"/>
      <c r="I408" s="196"/>
    </row>
    <row r="409" spans="1:9">
      <c r="A409" s="150" t="s">
        <v>87</v>
      </c>
      <c r="B409" s="163" t="s">
        <v>265</v>
      </c>
      <c r="C409" s="144">
        <v>50.85</v>
      </c>
      <c r="D409" s="144">
        <v>54.56</v>
      </c>
      <c r="E409" s="146" t="s">
        <v>699</v>
      </c>
      <c r="G409" s="196"/>
      <c r="H409" s="196"/>
      <c r="I409" s="196"/>
    </row>
    <row r="410" spans="1:9">
      <c r="A410" s="150" t="s">
        <v>88</v>
      </c>
      <c r="B410" s="163" t="s">
        <v>265</v>
      </c>
      <c r="C410" s="144">
        <v>83.02</v>
      </c>
      <c r="D410" s="144">
        <v>88.59</v>
      </c>
      <c r="E410" s="146" t="s">
        <v>699</v>
      </c>
      <c r="G410" s="196"/>
      <c r="H410" s="196"/>
      <c r="I410" s="196"/>
    </row>
    <row r="411" spans="1:9">
      <c r="A411" s="150" t="s">
        <v>89</v>
      </c>
      <c r="B411" s="163" t="s">
        <v>265</v>
      </c>
      <c r="C411" s="144">
        <v>92.39</v>
      </c>
      <c r="D411" s="144">
        <v>98.44</v>
      </c>
      <c r="E411" s="146" t="s">
        <v>699</v>
      </c>
      <c r="G411" s="196"/>
      <c r="H411" s="196"/>
      <c r="I411" s="196"/>
    </row>
    <row r="412" spans="1:9">
      <c r="A412" s="150" t="s">
        <v>90</v>
      </c>
      <c r="B412" s="163" t="s">
        <v>265</v>
      </c>
      <c r="C412" s="144">
        <v>65.5</v>
      </c>
      <c r="D412" s="144">
        <v>69.459999999999994</v>
      </c>
      <c r="E412" s="146" t="s">
        <v>699</v>
      </c>
      <c r="G412" s="196"/>
      <c r="H412" s="196"/>
      <c r="I412" s="196"/>
    </row>
    <row r="413" spans="1:9">
      <c r="A413" s="150" t="s">
        <v>91</v>
      </c>
      <c r="B413" s="163" t="s">
        <v>265</v>
      </c>
      <c r="C413" s="144">
        <v>85.22</v>
      </c>
      <c r="D413" s="144">
        <v>90.11</v>
      </c>
      <c r="E413" s="146" t="s">
        <v>699</v>
      </c>
      <c r="G413" s="196"/>
      <c r="H413" s="196"/>
      <c r="I413" s="196"/>
    </row>
    <row r="414" spans="1:9">
      <c r="A414" s="150" t="s">
        <v>92</v>
      </c>
      <c r="B414" s="163" t="s">
        <v>265</v>
      </c>
      <c r="C414" s="144">
        <v>72.19</v>
      </c>
      <c r="D414" s="144">
        <v>77.010000000000005</v>
      </c>
      <c r="E414" s="146" t="s">
        <v>699</v>
      </c>
      <c r="G414" s="196"/>
      <c r="H414" s="196"/>
      <c r="I414" s="196"/>
    </row>
    <row r="415" spans="1:9">
      <c r="A415" s="150" t="s">
        <v>93</v>
      </c>
      <c r="B415" s="163" t="s">
        <v>265</v>
      </c>
      <c r="C415" s="144">
        <v>52.61</v>
      </c>
      <c r="D415" s="144">
        <v>55.44</v>
      </c>
      <c r="E415" s="146" t="s">
        <v>699</v>
      </c>
      <c r="G415" s="196"/>
      <c r="H415" s="196"/>
      <c r="I415" s="196"/>
    </row>
    <row r="416" spans="1:9">
      <c r="A416" s="150" t="s">
        <v>94</v>
      </c>
      <c r="B416" s="163" t="s">
        <v>265</v>
      </c>
      <c r="C416" s="144">
        <v>33.340000000000003</v>
      </c>
      <c r="D416" s="144">
        <v>35.229999999999997</v>
      </c>
      <c r="E416" s="146" t="s">
        <v>699</v>
      </c>
      <c r="G416" s="196"/>
      <c r="H416" s="196"/>
      <c r="I416" s="196"/>
    </row>
    <row r="417" spans="1:9">
      <c r="A417" s="150" t="s">
        <v>95</v>
      </c>
      <c r="B417" s="163" t="s">
        <v>265</v>
      </c>
      <c r="C417" s="144">
        <v>68.16</v>
      </c>
      <c r="D417" s="144">
        <v>72.569999999999993</v>
      </c>
      <c r="E417" s="146" t="s">
        <v>699</v>
      </c>
      <c r="G417" s="196"/>
      <c r="H417" s="196"/>
      <c r="I417" s="196"/>
    </row>
    <row r="418" spans="1:9">
      <c r="A418" s="150" t="s">
        <v>96</v>
      </c>
      <c r="B418" s="163" t="s">
        <v>265</v>
      </c>
      <c r="C418" s="144">
        <v>52.24</v>
      </c>
      <c r="D418" s="144">
        <v>55.71</v>
      </c>
      <c r="E418" s="146" t="s">
        <v>699</v>
      </c>
      <c r="G418" s="196"/>
      <c r="H418" s="196"/>
      <c r="I418" s="196"/>
    </row>
    <row r="419" spans="1:9">
      <c r="A419" s="150" t="s">
        <v>97</v>
      </c>
      <c r="B419" s="163" t="s">
        <v>265</v>
      </c>
      <c r="C419" s="144">
        <v>81.02</v>
      </c>
      <c r="D419" s="144">
        <v>86.04</v>
      </c>
      <c r="E419" s="146" t="s">
        <v>699</v>
      </c>
      <c r="G419" s="196"/>
      <c r="H419" s="196"/>
      <c r="I419" s="196"/>
    </row>
    <row r="420" spans="1:9">
      <c r="A420" s="150" t="s">
        <v>241</v>
      </c>
      <c r="B420" s="163" t="s">
        <v>265</v>
      </c>
      <c r="C420" s="144">
        <v>108.22</v>
      </c>
      <c r="D420" s="144">
        <v>114.95</v>
      </c>
      <c r="E420" s="146" t="s">
        <v>699</v>
      </c>
      <c r="G420" s="196"/>
      <c r="H420" s="196"/>
      <c r="I420" s="196"/>
    </row>
    <row r="421" spans="1:9">
      <c r="A421" s="150" t="s">
        <v>242</v>
      </c>
      <c r="B421" s="163" t="s">
        <v>265</v>
      </c>
      <c r="C421" s="144">
        <v>57.56</v>
      </c>
      <c r="D421" s="144">
        <v>61.94</v>
      </c>
      <c r="E421" s="146" t="s">
        <v>699</v>
      </c>
      <c r="G421" s="196"/>
      <c r="H421" s="196"/>
      <c r="I421" s="196"/>
    </row>
    <row r="422" spans="1:9">
      <c r="A422" s="150" t="s">
        <v>98</v>
      </c>
      <c r="B422" s="163" t="s">
        <v>265</v>
      </c>
      <c r="C422" s="144">
        <v>67.430000000000007</v>
      </c>
      <c r="D422" s="144">
        <v>71.489999999999995</v>
      </c>
      <c r="E422" s="146" t="s">
        <v>699</v>
      </c>
      <c r="G422" s="196"/>
      <c r="H422" s="196"/>
      <c r="I422" s="196"/>
    </row>
    <row r="423" spans="1:9">
      <c r="A423" s="150" t="s">
        <v>243</v>
      </c>
      <c r="B423" s="163" t="s">
        <v>265</v>
      </c>
      <c r="C423" s="144">
        <v>83.07</v>
      </c>
      <c r="D423" s="144">
        <v>88.51</v>
      </c>
      <c r="E423" s="146" t="s">
        <v>699</v>
      </c>
      <c r="G423" s="196"/>
      <c r="H423" s="196"/>
      <c r="I423" s="196"/>
    </row>
    <row r="424" spans="1:9">
      <c r="A424" s="150" t="s">
        <v>99</v>
      </c>
      <c r="B424" s="163" t="s">
        <v>265</v>
      </c>
      <c r="C424" s="144">
        <v>84.7</v>
      </c>
      <c r="D424" s="144">
        <v>89.43</v>
      </c>
      <c r="E424" s="146" t="s">
        <v>699</v>
      </c>
      <c r="G424" s="196"/>
      <c r="H424" s="196"/>
      <c r="I424" s="196"/>
    </row>
    <row r="425" spans="1:9">
      <c r="A425" s="150" t="s">
        <v>100</v>
      </c>
      <c r="B425" s="163" t="s">
        <v>265</v>
      </c>
      <c r="C425" s="144">
        <v>58.85</v>
      </c>
      <c r="D425" s="144">
        <v>62.91</v>
      </c>
      <c r="E425" s="146" t="s">
        <v>699</v>
      </c>
      <c r="G425" s="196"/>
      <c r="H425" s="196"/>
      <c r="I425" s="196"/>
    </row>
    <row r="426" spans="1:9">
      <c r="A426" s="150" t="s">
        <v>101</v>
      </c>
      <c r="B426" s="163" t="s">
        <v>265</v>
      </c>
      <c r="C426" s="144">
        <v>76.42</v>
      </c>
      <c r="D426" s="144">
        <v>80.86</v>
      </c>
      <c r="E426" s="146" t="s">
        <v>699</v>
      </c>
      <c r="G426" s="196"/>
      <c r="H426" s="196"/>
      <c r="I426" s="196"/>
    </row>
    <row r="427" spans="1:9">
      <c r="A427" s="150" t="s">
        <v>102</v>
      </c>
      <c r="B427" s="163" t="s">
        <v>265</v>
      </c>
      <c r="C427" s="144">
        <v>33.08</v>
      </c>
      <c r="D427" s="144">
        <v>35.35</v>
      </c>
      <c r="E427" s="146" t="s">
        <v>699</v>
      </c>
      <c r="G427" s="196"/>
      <c r="H427" s="196"/>
      <c r="I427" s="196"/>
    </row>
    <row r="428" spans="1:9">
      <c r="A428" s="150" t="s">
        <v>103</v>
      </c>
      <c r="B428" s="163" t="s">
        <v>265</v>
      </c>
      <c r="C428" s="144">
        <v>58.42</v>
      </c>
      <c r="D428" s="144">
        <v>62.14</v>
      </c>
      <c r="E428" s="146" t="s">
        <v>699</v>
      </c>
      <c r="G428" s="196"/>
      <c r="H428" s="196"/>
      <c r="I428" s="196"/>
    </row>
    <row r="429" spans="1:9">
      <c r="A429" s="150" t="s">
        <v>104</v>
      </c>
      <c r="B429" s="163" t="s">
        <v>265</v>
      </c>
      <c r="C429" s="144">
        <v>44.7</v>
      </c>
      <c r="D429" s="144">
        <v>47.33</v>
      </c>
      <c r="E429" s="146" t="s">
        <v>699</v>
      </c>
      <c r="G429" s="196"/>
      <c r="H429" s="196"/>
      <c r="I429" s="196"/>
    </row>
    <row r="430" spans="1:9">
      <c r="A430" s="150" t="s">
        <v>105</v>
      </c>
      <c r="B430" s="163" t="s">
        <v>265</v>
      </c>
      <c r="C430" s="144">
        <v>80.45</v>
      </c>
      <c r="D430" s="144">
        <v>85.12</v>
      </c>
      <c r="E430" s="146" t="s">
        <v>699</v>
      </c>
      <c r="G430" s="196"/>
      <c r="H430" s="196"/>
      <c r="I430" s="196"/>
    </row>
    <row r="431" spans="1:9">
      <c r="A431" s="150" t="s">
        <v>106</v>
      </c>
      <c r="B431" s="163" t="s">
        <v>265</v>
      </c>
      <c r="C431" s="144">
        <v>66</v>
      </c>
      <c r="D431" s="144">
        <v>70.040000000000006</v>
      </c>
      <c r="E431" s="146" t="s">
        <v>699</v>
      </c>
      <c r="G431" s="196"/>
      <c r="H431" s="196"/>
      <c r="I431" s="196"/>
    </row>
    <row r="432" spans="1:9">
      <c r="A432" s="150" t="s">
        <v>107</v>
      </c>
      <c r="B432" s="163" t="s">
        <v>265</v>
      </c>
      <c r="C432" s="144">
        <v>107.27</v>
      </c>
      <c r="D432" s="144">
        <v>113.3</v>
      </c>
      <c r="E432" s="146" t="s">
        <v>699</v>
      </c>
      <c r="G432" s="196"/>
      <c r="H432" s="196"/>
      <c r="I432" s="196"/>
    </row>
    <row r="433" spans="1:9">
      <c r="A433" s="150" t="s">
        <v>108</v>
      </c>
      <c r="B433" s="163" t="s">
        <v>265</v>
      </c>
      <c r="C433" s="144">
        <v>86.19</v>
      </c>
      <c r="D433" s="144">
        <v>92.13</v>
      </c>
      <c r="E433" s="146" t="s">
        <v>699</v>
      </c>
      <c r="G433" s="196"/>
      <c r="H433" s="196"/>
      <c r="I433" s="196"/>
    </row>
    <row r="434" spans="1:9">
      <c r="A434" s="150" t="s">
        <v>109</v>
      </c>
      <c r="B434" s="163" t="s">
        <v>265</v>
      </c>
      <c r="C434" s="144">
        <v>109.36</v>
      </c>
      <c r="D434" s="144">
        <v>116.65</v>
      </c>
      <c r="E434" s="146" t="s">
        <v>699</v>
      </c>
      <c r="G434" s="196"/>
      <c r="H434" s="196"/>
      <c r="I434" s="196"/>
    </row>
    <row r="435" spans="1:9">
      <c r="A435" s="150" t="s">
        <v>110</v>
      </c>
      <c r="B435" s="163" t="s">
        <v>265</v>
      </c>
      <c r="C435" s="144">
        <v>35.81</v>
      </c>
      <c r="D435" s="144">
        <v>38.04</v>
      </c>
      <c r="E435" s="144">
        <v>41.99</v>
      </c>
      <c r="G435" s="196"/>
      <c r="H435" s="196"/>
      <c r="I435" s="196"/>
    </row>
    <row r="436" spans="1:9">
      <c r="A436" s="150" t="s">
        <v>244</v>
      </c>
      <c r="B436" s="163" t="s">
        <v>265</v>
      </c>
      <c r="C436" s="144">
        <v>66.040000000000006</v>
      </c>
      <c r="D436" s="144">
        <v>69.680000000000007</v>
      </c>
      <c r="E436" s="146" t="s">
        <v>699</v>
      </c>
      <c r="G436" s="196"/>
      <c r="H436" s="196"/>
      <c r="I436" s="196"/>
    </row>
    <row r="437" spans="1:9">
      <c r="A437" s="150" t="s">
        <v>111</v>
      </c>
      <c r="B437" s="163" t="s">
        <v>265</v>
      </c>
      <c r="C437" s="144">
        <v>65.77</v>
      </c>
      <c r="D437" s="144">
        <v>69.88</v>
      </c>
      <c r="E437" s="146" t="s">
        <v>699</v>
      </c>
      <c r="G437" s="196"/>
      <c r="H437" s="196"/>
      <c r="I437" s="196"/>
    </row>
    <row r="438" spans="1:9">
      <c r="A438" s="150" t="s">
        <v>112</v>
      </c>
      <c r="B438" s="163" t="s">
        <v>265</v>
      </c>
      <c r="C438" s="144">
        <v>50.47</v>
      </c>
      <c r="D438" s="144">
        <v>53.69</v>
      </c>
      <c r="E438" s="146" t="s">
        <v>699</v>
      </c>
      <c r="G438" s="196"/>
      <c r="H438" s="196"/>
      <c r="I438" s="196"/>
    </row>
    <row r="439" spans="1:9">
      <c r="A439" s="150" t="s">
        <v>245</v>
      </c>
      <c r="B439" s="163" t="s">
        <v>265</v>
      </c>
      <c r="C439" s="144">
        <v>85.72</v>
      </c>
      <c r="D439" s="144">
        <v>91.04</v>
      </c>
      <c r="E439" s="146" t="s">
        <v>699</v>
      </c>
      <c r="G439" s="196"/>
      <c r="H439" s="196"/>
      <c r="I439" s="196"/>
    </row>
    <row r="440" spans="1:9">
      <c r="A440" s="150" t="s">
        <v>113</v>
      </c>
      <c r="B440" s="163" t="s">
        <v>265</v>
      </c>
      <c r="C440" s="144">
        <v>49.47</v>
      </c>
      <c r="D440" s="144">
        <v>53.26</v>
      </c>
      <c r="E440" s="146" t="s">
        <v>699</v>
      </c>
      <c r="G440" s="196"/>
      <c r="H440" s="196"/>
      <c r="I440" s="196"/>
    </row>
    <row r="441" spans="1:9">
      <c r="A441" s="150" t="s">
        <v>114</v>
      </c>
      <c r="B441" s="163" t="s">
        <v>265</v>
      </c>
      <c r="C441" s="144">
        <v>36.53</v>
      </c>
      <c r="D441" s="144">
        <v>38.85</v>
      </c>
      <c r="E441" s="146" t="s">
        <v>699</v>
      </c>
      <c r="G441" s="196"/>
      <c r="H441" s="196"/>
      <c r="I441" s="196"/>
    </row>
    <row r="442" spans="1:9">
      <c r="A442" s="150" t="s">
        <v>246</v>
      </c>
      <c r="B442" s="163" t="s">
        <v>265</v>
      </c>
      <c r="C442" s="144">
        <v>68.819999999999993</v>
      </c>
      <c r="D442" s="144">
        <v>73.14</v>
      </c>
      <c r="E442" s="146" t="s">
        <v>699</v>
      </c>
      <c r="G442" s="196"/>
      <c r="H442" s="196"/>
      <c r="I442" s="196"/>
    </row>
    <row r="443" spans="1:9">
      <c r="A443" s="150" t="s">
        <v>115</v>
      </c>
      <c r="B443" s="163" t="s">
        <v>265</v>
      </c>
      <c r="C443" s="144">
        <v>56.99</v>
      </c>
      <c r="D443" s="144">
        <v>60.21</v>
      </c>
      <c r="E443" s="144">
        <v>66.61</v>
      </c>
      <c r="G443" s="196"/>
      <c r="H443" s="196"/>
      <c r="I443" s="196"/>
    </row>
    <row r="444" spans="1:9">
      <c r="A444" s="150" t="s">
        <v>116</v>
      </c>
      <c r="B444" s="163" t="s">
        <v>265</v>
      </c>
      <c r="C444" s="144">
        <v>71.540000000000006</v>
      </c>
      <c r="D444" s="144">
        <v>75.84</v>
      </c>
      <c r="E444" s="144">
        <v>84.05</v>
      </c>
      <c r="G444" s="196"/>
      <c r="H444" s="196"/>
      <c r="I444" s="196"/>
    </row>
    <row r="445" spans="1:9">
      <c r="A445" s="150" t="s">
        <v>41</v>
      </c>
      <c r="B445" s="163" t="s">
        <v>265</v>
      </c>
      <c r="C445" s="144">
        <v>41.14</v>
      </c>
      <c r="D445" s="144">
        <v>43.98</v>
      </c>
      <c r="E445" s="144">
        <v>48.47</v>
      </c>
      <c r="G445" s="196"/>
      <c r="H445" s="196"/>
      <c r="I445" s="196"/>
    </row>
    <row r="446" spans="1:9">
      <c r="A446" s="150" t="s">
        <v>117</v>
      </c>
      <c r="B446" s="163" t="s">
        <v>265</v>
      </c>
      <c r="C446" s="144">
        <v>66.73</v>
      </c>
      <c r="D446" s="144">
        <v>70.97</v>
      </c>
      <c r="E446" s="146" t="s">
        <v>699</v>
      </c>
      <c r="G446" s="196"/>
      <c r="H446" s="196"/>
      <c r="I446" s="196"/>
    </row>
    <row r="447" spans="1:9">
      <c r="A447" s="150" t="s">
        <v>118</v>
      </c>
      <c r="B447" s="163" t="s">
        <v>265</v>
      </c>
      <c r="C447" s="144">
        <v>49.53</v>
      </c>
      <c r="D447" s="144">
        <v>52.5</v>
      </c>
      <c r="E447" s="146" t="s">
        <v>699</v>
      </c>
      <c r="G447" s="196"/>
      <c r="H447" s="196"/>
      <c r="I447" s="196"/>
    </row>
    <row r="448" spans="1:9">
      <c r="A448" s="150" t="s">
        <v>119</v>
      </c>
      <c r="B448" s="163" t="s">
        <v>265</v>
      </c>
      <c r="C448" s="144">
        <v>58.04</v>
      </c>
      <c r="D448" s="144">
        <v>62.08</v>
      </c>
      <c r="E448" s="144">
        <v>68.430000000000007</v>
      </c>
      <c r="G448" s="196"/>
      <c r="H448" s="196"/>
      <c r="I448" s="196"/>
    </row>
    <row r="449" spans="1:9">
      <c r="A449" s="150" t="s">
        <v>120</v>
      </c>
      <c r="B449" s="163" t="s">
        <v>265</v>
      </c>
      <c r="C449" s="144">
        <v>109.75</v>
      </c>
      <c r="D449" s="144">
        <v>116.7</v>
      </c>
      <c r="E449" s="144">
        <v>127.3</v>
      </c>
      <c r="G449" s="196"/>
      <c r="H449" s="196"/>
      <c r="I449" s="196"/>
    </row>
    <row r="450" spans="1:9">
      <c r="A450" s="150" t="s">
        <v>121</v>
      </c>
      <c r="B450" s="163" t="s">
        <v>265</v>
      </c>
      <c r="C450" s="144">
        <v>85.29</v>
      </c>
      <c r="D450" s="144">
        <v>91.27</v>
      </c>
      <c r="E450" s="144">
        <v>99.47</v>
      </c>
      <c r="G450" s="196"/>
      <c r="H450" s="196"/>
      <c r="I450" s="196"/>
    </row>
    <row r="451" spans="1:9">
      <c r="A451" s="150" t="s">
        <v>122</v>
      </c>
      <c r="B451" s="163" t="s">
        <v>265</v>
      </c>
      <c r="C451" s="144">
        <v>65.36</v>
      </c>
      <c r="D451" s="144">
        <v>69.14</v>
      </c>
      <c r="E451" s="146" t="s">
        <v>699</v>
      </c>
      <c r="G451" s="196"/>
      <c r="H451" s="196"/>
      <c r="I451" s="196"/>
    </row>
    <row r="452" spans="1:9">
      <c r="A452" s="150" t="s">
        <v>123</v>
      </c>
      <c r="B452" s="163" t="s">
        <v>265</v>
      </c>
      <c r="C452" s="144">
        <v>52.09</v>
      </c>
      <c r="D452" s="144">
        <v>55.27</v>
      </c>
      <c r="E452" s="146" t="s">
        <v>699</v>
      </c>
      <c r="G452" s="196"/>
      <c r="H452" s="196"/>
      <c r="I452" s="196"/>
    </row>
    <row r="453" spans="1:9">
      <c r="A453" s="150" t="s">
        <v>124</v>
      </c>
      <c r="B453" s="163" t="s">
        <v>265</v>
      </c>
      <c r="C453" s="144">
        <v>40.479999999999997</v>
      </c>
      <c r="D453" s="144">
        <v>43.19</v>
      </c>
      <c r="E453" s="146" t="s">
        <v>699</v>
      </c>
      <c r="G453" s="196"/>
      <c r="H453" s="196"/>
      <c r="I453" s="196"/>
    </row>
    <row r="454" spans="1:9">
      <c r="A454" s="150" t="s">
        <v>247</v>
      </c>
      <c r="B454" s="163" t="s">
        <v>265</v>
      </c>
      <c r="C454" s="144">
        <v>67.430000000000007</v>
      </c>
      <c r="D454" s="144">
        <v>71.63</v>
      </c>
      <c r="E454" s="146" t="s">
        <v>699</v>
      </c>
      <c r="G454" s="196"/>
      <c r="H454" s="196"/>
      <c r="I454" s="196"/>
    </row>
    <row r="455" spans="1:9">
      <c r="A455" s="150" t="s">
        <v>248</v>
      </c>
      <c r="B455" s="163" t="s">
        <v>265</v>
      </c>
      <c r="C455" s="144">
        <v>34.229999999999997</v>
      </c>
      <c r="D455" s="144">
        <v>36.15</v>
      </c>
      <c r="E455" s="146" t="s">
        <v>699</v>
      </c>
      <c r="G455" s="196"/>
      <c r="H455" s="196"/>
      <c r="I455" s="196"/>
    </row>
    <row r="456" spans="1:9">
      <c r="A456" s="150" t="s">
        <v>125</v>
      </c>
      <c r="B456" s="163" t="s">
        <v>265</v>
      </c>
      <c r="C456" s="144">
        <v>65.66</v>
      </c>
      <c r="D456" s="144">
        <v>69.8</v>
      </c>
      <c r="E456" s="146" t="s">
        <v>699</v>
      </c>
      <c r="G456" s="196"/>
      <c r="H456" s="196"/>
      <c r="I456" s="196"/>
    </row>
    <row r="457" spans="1:9">
      <c r="A457" s="150" t="s">
        <v>249</v>
      </c>
      <c r="B457" s="163" t="s">
        <v>265</v>
      </c>
      <c r="C457" s="144">
        <v>86.73</v>
      </c>
      <c r="D457" s="144">
        <v>92.45</v>
      </c>
      <c r="E457" s="146" t="s">
        <v>699</v>
      </c>
      <c r="G457" s="196"/>
      <c r="H457" s="196"/>
      <c r="I457" s="196"/>
    </row>
    <row r="458" spans="1:9">
      <c r="A458" s="150" t="s">
        <v>250</v>
      </c>
      <c r="B458" s="163" t="s">
        <v>265</v>
      </c>
      <c r="C458" s="144">
        <v>106.52</v>
      </c>
      <c r="D458" s="144">
        <v>112.56</v>
      </c>
      <c r="E458" s="146" t="s">
        <v>699</v>
      </c>
      <c r="G458" s="196"/>
      <c r="H458" s="196"/>
      <c r="I458" s="196"/>
    </row>
    <row r="459" spans="1:9">
      <c r="A459" s="150" t="s">
        <v>126</v>
      </c>
      <c r="B459" s="163" t="s">
        <v>265</v>
      </c>
      <c r="C459" s="144">
        <v>46.04</v>
      </c>
      <c r="D459" s="144">
        <v>48.26</v>
      </c>
      <c r="E459" s="146" t="s">
        <v>699</v>
      </c>
      <c r="G459" s="196"/>
      <c r="H459" s="196"/>
      <c r="I459" s="196"/>
    </row>
    <row r="460" spans="1:9">
      <c r="A460" s="150" t="s">
        <v>127</v>
      </c>
      <c r="B460" s="163" t="s">
        <v>265</v>
      </c>
      <c r="C460" s="144">
        <v>36.85</v>
      </c>
      <c r="D460" s="144">
        <v>39.159999999999997</v>
      </c>
      <c r="E460" s="146" t="s">
        <v>699</v>
      </c>
      <c r="G460" s="196"/>
      <c r="H460" s="196"/>
      <c r="I460" s="196"/>
    </row>
    <row r="461" spans="1:9">
      <c r="A461" s="150" t="s">
        <v>128</v>
      </c>
      <c r="B461" s="163" t="s">
        <v>265</v>
      </c>
      <c r="C461" s="144">
        <v>50.24</v>
      </c>
      <c r="D461" s="144">
        <v>53.4</v>
      </c>
      <c r="E461" s="146" t="s">
        <v>699</v>
      </c>
      <c r="G461" s="196"/>
      <c r="H461" s="196"/>
      <c r="I461" s="196"/>
    </row>
    <row r="462" spans="1:9">
      <c r="A462" s="150" t="s">
        <v>129</v>
      </c>
      <c r="B462" s="163" t="s">
        <v>265</v>
      </c>
      <c r="C462" s="144">
        <v>70.06</v>
      </c>
      <c r="D462" s="144">
        <v>74.42</v>
      </c>
      <c r="E462" s="146" t="s">
        <v>699</v>
      </c>
      <c r="G462" s="196"/>
      <c r="H462" s="196"/>
      <c r="I462" s="196"/>
    </row>
    <row r="463" spans="1:9">
      <c r="A463" s="150" t="s">
        <v>130</v>
      </c>
      <c r="B463" s="163" t="s">
        <v>265</v>
      </c>
      <c r="C463" s="144">
        <v>72.709999999999994</v>
      </c>
      <c r="D463" s="144">
        <v>77.510000000000005</v>
      </c>
      <c r="E463" s="146" t="s">
        <v>699</v>
      </c>
      <c r="G463" s="196"/>
      <c r="H463" s="196"/>
      <c r="I463" s="196"/>
    </row>
    <row r="464" spans="1:9">
      <c r="A464" s="150" t="s">
        <v>131</v>
      </c>
      <c r="B464" s="163" t="s">
        <v>265</v>
      </c>
      <c r="C464" s="144">
        <v>61.97</v>
      </c>
      <c r="D464" s="144">
        <v>65.959999999999994</v>
      </c>
      <c r="E464" s="146" t="s">
        <v>699</v>
      </c>
      <c r="G464" s="196"/>
      <c r="H464" s="196"/>
      <c r="I464" s="196"/>
    </row>
    <row r="465" spans="1:9">
      <c r="A465" s="150" t="s">
        <v>132</v>
      </c>
      <c r="B465" s="163" t="s">
        <v>265</v>
      </c>
      <c r="C465" s="144">
        <v>44.58</v>
      </c>
      <c r="D465" s="144">
        <v>47.41</v>
      </c>
      <c r="E465" s="146" t="s">
        <v>699</v>
      </c>
      <c r="G465" s="196"/>
      <c r="H465" s="196"/>
      <c r="I465" s="196"/>
    </row>
    <row r="466" spans="1:9">
      <c r="A466" s="150" t="s">
        <v>251</v>
      </c>
      <c r="B466" s="163" t="s">
        <v>265</v>
      </c>
      <c r="C466" s="144">
        <v>60.52</v>
      </c>
      <c r="D466" s="144">
        <v>63.92</v>
      </c>
      <c r="E466" s="146" t="s">
        <v>699</v>
      </c>
      <c r="G466" s="196"/>
      <c r="H466" s="196"/>
      <c r="I466" s="196"/>
    </row>
    <row r="467" spans="1:9">
      <c r="A467" s="150" t="s">
        <v>133</v>
      </c>
      <c r="B467" s="163" t="s">
        <v>265</v>
      </c>
      <c r="C467" s="144">
        <v>67.78</v>
      </c>
      <c r="D467" s="144">
        <v>72.52</v>
      </c>
      <c r="E467" s="146" t="s">
        <v>699</v>
      </c>
      <c r="G467" s="196"/>
      <c r="H467" s="196"/>
      <c r="I467" s="196"/>
    </row>
    <row r="468" spans="1:9">
      <c r="A468" s="150" t="s">
        <v>134</v>
      </c>
      <c r="B468" s="163" t="s">
        <v>265</v>
      </c>
      <c r="C468" s="144">
        <v>43.75</v>
      </c>
      <c r="D468" s="144">
        <v>46.2</v>
      </c>
      <c r="E468" s="146" t="s">
        <v>699</v>
      </c>
      <c r="G468" s="196"/>
      <c r="H468" s="196"/>
      <c r="I468" s="196"/>
    </row>
    <row r="469" spans="1:9">
      <c r="A469" s="150" t="s">
        <v>135</v>
      </c>
      <c r="B469" s="163" t="s">
        <v>265</v>
      </c>
      <c r="C469" s="144">
        <v>81.849999999999994</v>
      </c>
      <c r="D469" s="144">
        <v>86.49</v>
      </c>
      <c r="E469" s="146" t="s">
        <v>699</v>
      </c>
      <c r="G469" s="196"/>
      <c r="H469" s="196"/>
      <c r="I469" s="196"/>
    </row>
    <row r="470" spans="1:9">
      <c r="A470" s="150" t="s">
        <v>136</v>
      </c>
      <c r="B470" s="163" t="s">
        <v>265</v>
      </c>
      <c r="C470" s="144">
        <v>65.489999999999995</v>
      </c>
      <c r="D470" s="144">
        <v>69.86</v>
      </c>
      <c r="E470" s="146" t="s">
        <v>699</v>
      </c>
      <c r="G470" s="196"/>
      <c r="H470" s="196"/>
      <c r="I470" s="196"/>
    </row>
    <row r="471" spans="1:9">
      <c r="A471" s="150" t="s">
        <v>137</v>
      </c>
      <c r="B471" s="163" t="s">
        <v>265</v>
      </c>
      <c r="C471" s="144">
        <v>78.78</v>
      </c>
      <c r="D471" s="144">
        <v>83.68</v>
      </c>
      <c r="E471" s="146" t="s">
        <v>699</v>
      </c>
      <c r="G471" s="196"/>
      <c r="H471" s="196"/>
      <c r="I471" s="196"/>
    </row>
    <row r="472" spans="1:9">
      <c r="A472" s="150" t="s">
        <v>138</v>
      </c>
      <c r="B472" s="163" t="s">
        <v>265</v>
      </c>
      <c r="C472" s="144">
        <v>59.1</v>
      </c>
      <c r="D472" s="144">
        <v>62.57</v>
      </c>
      <c r="E472" s="146" t="s">
        <v>699</v>
      </c>
      <c r="G472" s="196"/>
      <c r="H472" s="196"/>
      <c r="I472" s="196"/>
    </row>
    <row r="473" spans="1:9">
      <c r="A473" s="150" t="s">
        <v>139</v>
      </c>
      <c r="B473" s="163" t="s">
        <v>265</v>
      </c>
      <c r="C473" s="144">
        <v>100.35</v>
      </c>
      <c r="D473" s="144">
        <v>106.72</v>
      </c>
      <c r="E473" s="146" t="s">
        <v>699</v>
      </c>
      <c r="G473" s="196"/>
      <c r="H473" s="196"/>
      <c r="I473" s="196"/>
    </row>
    <row r="474" spans="1:9">
      <c r="A474" s="150" t="s">
        <v>140</v>
      </c>
      <c r="B474" s="163" t="s">
        <v>265</v>
      </c>
      <c r="C474" s="144">
        <v>45.72</v>
      </c>
      <c r="D474" s="144">
        <v>48.93</v>
      </c>
      <c r="E474" s="146" t="s">
        <v>699</v>
      </c>
      <c r="G474" s="196"/>
      <c r="H474" s="196"/>
      <c r="I474" s="196"/>
    </row>
    <row r="475" spans="1:9">
      <c r="A475" s="150" t="s">
        <v>141</v>
      </c>
      <c r="B475" s="163" t="s">
        <v>265</v>
      </c>
      <c r="C475" s="144">
        <v>81.31</v>
      </c>
      <c r="D475" s="144">
        <v>86.49</v>
      </c>
      <c r="E475" s="146" t="s">
        <v>699</v>
      </c>
      <c r="G475" s="196"/>
      <c r="H475" s="196"/>
      <c r="I475" s="196"/>
    </row>
    <row r="476" spans="1:9">
      <c r="A476" s="150" t="s">
        <v>142</v>
      </c>
      <c r="B476" s="163" t="s">
        <v>265</v>
      </c>
      <c r="C476" s="144">
        <v>124.48</v>
      </c>
      <c r="D476" s="144">
        <v>133.03</v>
      </c>
      <c r="E476" s="146" t="s">
        <v>699</v>
      </c>
      <c r="G476" s="196"/>
      <c r="H476" s="196"/>
      <c r="I476" s="196"/>
    </row>
    <row r="477" spans="1:9">
      <c r="A477" s="150" t="s">
        <v>143</v>
      </c>
      <c r="B477" s="163" t="s">
        <v>265</v>
      </c>
      <c r="C477" s="144">
        <v>57.92</v>
      </c>
      <c r="D477" s="144">
        <v>61.72</v>
      </c>
      <c r="E477" s="146" t="s">
        <v>699</v>
      </c>
      <c r="G477" s="196"/>
      <c r="H477" s="196"/>
      <c r="I477" s="196"/>
    </row>
    <row r="478" spans="1:9">
      <c r="A478" s="150" t="s">
        <v>189</v>
      </c>
      <c r="B478" s="163" t="s">
        <v>265</v>
      </c>
      <c r="C478" s="144" t="s">
        <v>699</v>
      </c>
      <c r="D478" s="144">
        <v>144.94</v>
      </c>
      <c r="E478" s="146" t="s">
        <v>699</v>
      </c>
      <c r="G478" s="196"/>
      <c r="H478" s="196"/>
      <c r="I478" s="196"/>
    </row>
    <row r="479" spans="1:9">
      <c r="A479" s="150" t="s">
        <v>144</v>
      </c>
      <c r="B479" s="163" t="s">
        <v>265</v>
      </c>
      <c r="C479" s="144">
        <v>100.29</v>
      </c>
      <c r="D479" s="144">
        <v>107.26</v>
      </c>
      <c r="E479" s="146" t="s">
        <v>699</v>
      </c>
      <c r="G479" s="196"/>
      <c r="H479" s="196"/>
      <c r="I479" s="196"/>
    </row>
    <row r="480" spans="1:9">
      <c r="A480" s="150" t="s">
        <v>252</v>
      </c>
      <c r="B480" s="163" t="s">
        <v>265</v>
      </c>
      <c r="C480" s="144">
        <v>63.42</v>
      </c>
      <c r="D480" s="144">
        <v>67.760000000000005</v>
      </c>
      <c r="E480" s="146" t="s">
        <v>699</v>
      </c>
      <c r="G480" s="196"/>
      <c r="H480" s="196"/>
      <c r="I480" s="196"/>
    </row>
    <row r="481" spans="1:9">
      <c r="A481" s="150" t="s">
        <v>145</v>
      </c>
      <c r="B481" s="163" t="s">
        <v>265</v>
      </c>
      <c r="C481" s="144">
        <v>87.84</v>
      </c>
      <c r="D481" s="144">
        <v>93.73</v>
      </c>
      <c r="E481" s="146" t="s">
        <v>699</v>
      </c>
      <c r="G481" s="196"/>
      <c r="H481" s="196"/>
      <c r="I481" s="196"/>
    </row>
    <row r="482" spans="1:9">
      <c r="A482" s="150" t="s">
        <v>146</v>
      </c>
      <c r="B482" s="163" t="s">
        <v>265</v>
      </c>
      <c r="C482" s="144">
        <v>87.88</v>
      </c>
      <c r="D482" s="144">
        <v>93.4</v>
      </c>
      <c r="E482" s="146" t="s">
        <v>699</v>
      </c>
      <c r="G482" s="196"/>
      <c r="H482" s="196"/>
      <c r="I482" s="196"/>
    </row>
    <row r="483" spans="1:9">
      <c r="A483" s="150" t="s">
        <v>147</v>
      </c>
      <c r="B483" s="163" t="s">
        <v>265</v>
      </c>
      <c r="C483" s="144">
        <v>57.81</v>
      </c>
      <c r="D483" s="144">
        <v>61.48</v>
      </c>
      <c r="E483" s="146" t="s">
        <v>699</v>
      </c>
      <c r="G483" s="196"/>
      <c r="H483" s="196"/>
      <c r="I483" s="196"/>
    </row>
    <row r="484" spans="1:9">
      <c r="A484" s="150" t="s">
        <v>148</v>
      </c>
      <c r="B484" s="163" t="s">
        <v>265</v>
      </c>
      <c r="C484" s="144">
        <v>40.82</v>
      </c>
      <c r="D484" s="144">
        <v>43.3</v>
      </c>
      <c r="E484" s="146" t="s">
        <v>699</v>
      </c>
      <c r="G484" s="196"/>
      <c r="H484" s="196"/>
      <c r="I484" s="196"/>
    </row>
    <row r="485" spans="1:9">
      <c r="A485" s="150" t="s">
        <v>149</v>
      </c>
      <c r="B485" s="163" t="s">
        <v>265</v>
      </c>
      <c r="C485" s="144">
        <v>84.61</v>
      </c>
      <c r="D485" s="144">
        <v>89.58</v>
      </c>
      <c r="E485" s="146" t="s">
        <v>699</v>
      </c>
      <c r="G485" s="196"/>
      <c r="H485" s="196"/>
      <c r="I485" s="196"/>
    </row>
    <row r="486" spans="1:9">
      <c r="A486" s="150" t="s">
        <v>150</v>
      </c>
      <c r="B486" s="163" t="s">
        <v>265</v>
      </c>
      <c r="C486" s="144">
        <v>33.03</v>
      </c>
      <c r="D486" s="144">
        <v>35.54</v>
      </c>
      <c r="E486" s="146" t="s">
        <v>699</v>
      </c>
      <c r="G486" s="196"/>
      <c r="H486" s="196"/>
      <c r="I486" s="196"/>
    </row>
    <row r="487" spans="1:9">
      <c r="A487" s="150" t="s">
        <v>151</v>
      </c>
      <c r="B487" s="163" t="s">
        <v>265</v>
      </c>
      <c r="C487" s="144">
        <v>69.58</v>
      </c>
      <c r="D487" s="144">
        <v>74.3</v>
      </c>
      <c r="E487" s="146" t="s">
        <v>699</v>
      </c>
      <c r="G487" s="196"/>
      <c r="H487" s="196"/>
      <c r="I487" s="196"/>
    </row>
    <row r="488" spans="1:9">
      <c r="A488" s="150" t="s">
        <v>152</v>
      </c>
      <c r="B488" s="163" t="s">
        <v>265</v>
      </c>
      <c r="C488" s="144">
        <v>52.92</v>
      </c>
      <c r="D488" s="144">
        <v>56</v>
      </c>
      <c r="E488" s="146" t="s">
        <v>699</v>
      </c>
      <c r="G488" s="196"/>
      <c r="H488" s="196"/>
      <c r="I488" s="196"/>
    </row>
    <row r="489" spans="1:9">
      <c r="A489" s="150" t="s">
        <v>153</v>
      </c>
      <c r="B489" s="163" t="s">
        <v>265</v>
      </c>
      <c r="C489" s="144">
        <v>87.85</v>
      </c>
      <c r="D489" s="144">
        <v>93.9</v>
      </c>
      <c r="E489" s="146" t="s">
        <v>699</v>
      </c>
      <c r="G489" s="196"/>
      <c r="H489" s="196"/>
      <c r="I489" s="196"/>
    </row>
    <row r="490" spans="1:9">
      <c r="A490" s="150" t="s">
        <v>154</v>
      </c>
      <c r="B490" s="163" t="s">
        <v>265</v>
      </c>
      <c r="C490" s="144">
        <v>40.99</v>
      </c>
      <c r="D490" s="144">
        <v>43.54</v>
      </c>
      <c r="E490" s="146" t="s">
        <v>699</v>
      </c>
      <c r="G490" s="196"/>
      <c r="H490" s="196"/>
      <c r="I490" s="196"/>
    </row>
    <row r="491" spans="1:9">
      <c r="A491" s="150" t="s">
        <v>155</v>
      </c>
      <c r="B491" s="163" t="s">
        <v>265</v>
      </c>
      <c r="C491" s="144">
        <v>64.03</v>
      </c>
      <c r="D491" s="144">
        <v>67.83</v>
      </c>
      <c r="E491" s="144">
        <v>75.010000000000005</v>
      </c>
      <c r="G491" s="196"/>
      <c r="H491" s="196"/>
      <c r="I491" s="196"/>
    </row>
    <row r="492" spans="1:9">
      <c r="A492" s="150" t="s">
        <v>253</v>
      </c>
      <c r="B492" s="163" t="s">
        <v>265</v>
      </c>
      <c r="C492" s="144">
        <v>88.99</v>
      </c>
      <c r="D492" s="144">
        <v>94.28</v>
      </c>
      <c r="E492" s="144">
        <v>104.23</v>
      </c>
      <c r="G492" s="196"/>
      <c r="H492" s="196"/>
      <c r="I492" s="196"/>
    </row>
    <row r="493" spans="1:9">
      <c r="A493" s="150" t="s">
        <v>156</v>
      </c>
      <c r="B493" s="163" t="s">
        <v>265</v>
      </c>
      <c r="C493" s="144">
        <v>89.47</v>
      </c>
      <c r="D493" s="144">
        <v>95.66</v>
      </c>
      <c r="E493" s="146" t="s">
        <v>699</v>
      </c>
      <c r="G493" s="196"/>
      <c r="H493" s="196"/>
      <c r="I493" s="196"/>
    </row>
    <row r="494" spans="1:9">
      <c r="A494" s="150" t="s">
        <v>157</v>
      </c>
      <c r="B494" s="163" t="s">
        <v>265</v>
      </c>
      <c r="C494" s="144">
        <v>59.17</v>
      </c>
      <c r="D494" s="144">
        <v>62.9</v>
      </c>
      <c r="E494" s="146" t="s">
        <v>699</v>
      </c>
      <c r="G494" s="196"/>
      <c r="H494" s="196"/>
      <c r="I494" s="196"/>
    </row>
    <row r="495" spans="1:9">
      <c r="A495" s="150" t="s">
        <v>158</v>
      </c>
      <c r="B495" s="163" t="s">
        <v>265</v>
      </c>
      <c r="C495" s="144">
        <v>114.65</v>
      </c>
      <c r="D495" s="144">
        <v>122.43</v>
      </c>
      <c r="E495" s="146" t="s">
        <v>699</v>
      </c>
      <c r="G495" s="196"/>
      <c r="H495" s="196"/>
      <c r="I495" s="196"/>
    </row>
    <row r="496" spans="1:9">
      <c r="A496" s="150" t="s">
        <v>159</v>
      </c>
      <c r="B496" s="163" t="s">
        <v>265</v>
      </c>
      <c r="C496" s="144">
        <v>38.090000000000003</v>
      </c>
      <c r="D496" s="144">
        <v>40.409999999999997</v>
      </c>
      <c r="E496" s="146" t="s">
        <v>699</v>
      </c>
      <c r="G496" s="196"/>
      <c r="H496" s="196"/>
      <c r="I496" s="196"/>
    </row>
    <row r="497" spans="1:9">
      <c r="A497" s="150" t="s">
        <v>160</v>
      </c>
      <c r="B497" s="163" t="s">
        <v>265</v>
      </c>
      <c r="C497" s="144">
        <v>53.34</v>
      </c>
      <c r="D497" s="144">
        <v>57.09</v>
      </c>
      <c r="E497" s="146" t="s">
        <v>699</v>
      </c>
      <c r="G497" s="196"/>
      <c r="H497" s="196"/>
      <c r="I497" s="196"/>
    </row>
    <row r="498" spans="1:9">
      <c r="A498" s="150" t="s">
        <v>161</v>
      </c>
      <c r="B498" s="163" t="s">
        <v>265</v>
      </c>
      <c r="C498" s="144">
        <v>75.03</v>
      </c>
      <c r="D498" s="144">
        <v>80.260000000000005</v>
      </c>
      <c r="E498" s="146" t="s">
        <v>699</v>
      </c>
      <c r="G498" s="196"/>
      <c r="H498" s="196"/>
      <c r="I498" s="196"/>
    </row>
    <row r="499" spans="1:9">
      <c r="A499" s="150" t="s">
        <v>40</v>
      </c>
      <c r="B499" s="163" t="s">
        <v>265</v>
      </c>
      <c r="C499" s="144">
        <v>82.38</v>
      </c>
      <c r="D499" s="144">
        <v>87.52</v>
      </c>
      <c r="E499" s="146" t="s">
        <v>699</v>
      </c>
      <c r="G499" s="196"/>
      <c r="H499" s="196"/>
      <c r="I499" s="196"/>
    </row>
    <row r="500" spans="1:9">
      <c r="A500" s="150" t="s">
        <v>254</v>
      </c>
      <c r="B500" s="163" t="s">
        <v>265</v>
      </c>
      <c r="C500" s="144">
        <v>56.75</v>
      </c>
      <c r="D500" s="144">
        <v>60.59</v>
      </c>
      <c r="E500" s="146" t="s">
        <v>699</v>
      </c>
      <c r="G500" s="196"/>
      <c r="H500" s="196"/>
      <c r="I500" s="196"/>
    </row>
    <row r="501" spans="1:9">
      <c r="A501" s="150" t="s">
        <v>255</v>
      </c>
      <c r="B501" s="163" t="s">
        <v>265</v>
      </c>
      <c r="C501" s="144">
        <v>70.77</v>
      </c>
      <c r="D501" s="144">
        <v>75.400000000000006</v>
      </c>
      <c r="E501" s="146" t="s">
        <v>699</v>
      </c>
      <c r="G501" s="196"/>
      <c r="H501" s="196"/>
      <c r="I501" s="196"/>
    </row>
    <row r="502" spans="1:9">
      <c r="A502" s="150" t="s">
        <v>256</v>
      </c>
      <c r="B502" s="163" t="s">
        <v>265</v>
      </c>
      <c r="C502" s="144">
        <v>106.26</v>
      </c>
      <c r="D502" s="144">
        <v>113.16</v>
      </c>
      <c r="E502" s="146" t="s">
        <v>699</v>
      </c>
      <c r="G502" s="196"/>
      <c r="H502" s="196"/>
      <c r="I502" s="196"/>
    </row>
    <row r="503" spans="1:9">
      <c r="A503" s="150" t="s">
        <v>162</v>
      </c>
      <c r="B503" s="163" t="s">
        <v>265</v>
      </c>
      <c r="C503" s="144">
        <v>51.61</v>
      </c>
      <c r="D503" s="144">
        <v>54.75</v>
      </c>
      <c r="E503" s="144">
        <v>60.73</v>
      </c>
      <c r="G503" s="196"/>
      <c r="H503" s="196"/>
      <c r="I503" s="196"/>
    </row>
    <row r="504" spans="1:9">
      <c r="A504" s="150" t="s">
        <v>163</v>
      </c>
      <c r="B504" s="163" t="s">
        <v>265</v>
      </c>
      <c r="C504" s="144">
        <v>50.76</v>
      </c>
      <c r="D504" s="144">
        <v>53.75</v>
      </c>
      <c r="E504" s="144">
        <v>58.94</v>
      </c>
      <c r="G504" s="196"/>
      <c r="H504" s="196"/>
      <c r="I504" s="196"/>
    </row>
    <row r="505" spans="1:9">
      <c r="A505" s="150" t="s">
        <v>164</v>
      </c>
      <c r="B505" s="163" t="s">
        <v>265</v>
      </c>
      <c r="C505" s="144">
        <v>66.739999999999995</v>
      </c>
      <c r="D505" s="144">
        <v>70.930000000000007</v>
      </c>
      <c r="E505" s="146" t="s">
        <v>699</v>
      </c>
      <c r="G505" s="196"/>
      <c r="H505" s="196"/>
      <c r="I505" s="196"/>
    </row>
    <row r="506" spans="1:9">
      <c r="A506" s="150" t="s">
        <v>165</v>
      </c>
      <c r="B506" s="163" t="s">
        <v>265</v>
      </c>
      <c r="C506" s="144">
        <v>32.18</v>
      </c>
      <c r="D506" s="144">
        <v>34</v>
      </c>
      <c r="E506" s="144">
        <v>37.85</v>
      </c>
      <c r="G506" s="196"/>
      <c r="H506" s="196"/>
      <c r="I506" s="196"/>
    </row>
    <row r="507" spans="1:9">
      <c r="A507" s="150" t="s">
        <v>166</v>
      </c>
      <c r="B507" s="163" t="s">
        <v>265</v>
      </c>
      <c r="C507" s="144">
        <v>39.99</v>
      </c>
      <c r="D507" s="144">
        <v>42.3</v>
      </c>
      <c r="E507" s="146" t="s">
        <v>699</v>
      </c>
      <c r="G507" s="196"/>
      <c r="H507" s="196"/>
      <c r="I507" s="196"/>
    </row>
    <row r="508" spans="1:9">
      <c r="A508" s="150" t="s">
        <v>167</v>
      </c>
      <c r="B508" s="163" t="s">
        <v>265</v>
      </c>
      <c r="C508" s="144">
        <v>68.319999999999993</v>
      </c>
      <c r="D508" s="144">
        <v>73.19</v>
      </c>
      <c r="E508" s="146" t="s">
        <v>699</v>
      </c>
      <c r="G508" s="196"/>
      <c r="H508" s="196"/>
      <c r="I508" s="196"/>
    </row>
    <row r="509" spans="1:9">
      <c r="A509" s="150" t="s">
        <v>168</v>
      </c>
      <c r="B509" s="163" t="s">
        <v>265</v>
      </c>
      <c r="C509" s="144">
        <v>61.29</v>
      </c>
      <c r="D509" s="144">
        <v>64.86</v>
      </c>
      <c r="E509" s="146" t="s">
        <v>699</v>
      </c>
      <c r="G509" s="196"/>
      <c r="H509" s="196"/>
      <c r="I509" s="196"/>
    </row>
    <row r="510" spans="1:9">
      <c r="A510" s="150" t="s">
        <v>169</v>
      </c>
      <c r="B510" s="163" t="s">
        <v>265</v>
      </c>
      <c r="C510" s="144">
        <v>68.89</v>
      </c>
      <c r="D510" s="144">
        <v>73.36</v>
      </c>
      <c r="E510" s="146" t="s">
        <v>699</v>
      </c>
      <c r="G510" s="196"/>
      <c r="H510" s="196"/>
      <c r="I510" s="196"/>
    </row>
    <row r="511" spans="1:9">
      <c r="A511" s="150" t="s">
        <v>170</v>
      </c>
      <c r="B511" s="163" t="s">
        <v>265</v>
      </c>
      <c r="C511" s="144">
        <v>41.16</v>
      </c>
      <c r="D511" s="144">
        <v>43.87</v>
      </c>
      <c r="E511" s="146" t="s">
        <v>699</v>
      </c>
      <c r="G511" s="196"/>
      <c r="H511" s="196"/>
      <c r="I511" s="196"/>
    </row>
    <row r="512" spans="1:9">
      <c r="A512" s="150" t="s">
        <v>171</v>
      </c>
      <c r="B512" s="163" t="s">
        <v>265</v>
      </c>
      <c r="C512" s="144">
        <v>82.47</v>
      </c>
      <c r="D512" s="144">
        <v>87.65</v>
      </c>
      <c r="E512" s="146" t="s">
        <v>699</v>
      </c>
      <c r="G512" s="196"/>
      <c r="H512" s="196"/>
      <c r="I512" s="196"/>
    </row>
    <row r="513" spans="1:9">
      <c r="A513" s="150" t="s">
        <v>172</v>
      </c>
      <c r="B513" s="163" t="s">
        <v>265</v>
      </c>
      <c r="C513" s="144">
        <v>65.67</v>
      </c>
      <c r="D513" s="144">
        <v>70.25</v>
      </c>
      <c r="E513" s="146" t="s">
        <v>699</v>
      </c>
      <c r="G513" s="196"/>
      <c r="H513" s="196"/>
      <c r="I513" s="196"/>
    </row>
    <row r="514" spans="1:9">
      <c r="A514" s="150" t="s">
        <v>175</v>
      </c>
      <c r="B514" s="163" t="s">
        <v>265</v>
      </c>
      <c r="C514" s="144">
        <v>57.89</v>
      </c>
      <c r="D514" s="144">
        <v>61.03</v>
      </c>
      <c r="E514" s="146" t="s">
        <v>699</v>
      </c>
      <c r="G514" s="196"/>
      <c r="H514" s="196"/>
      <c r="I514" s="196"/>
    </row>
    <row r="515" spans="1:9">
      <c r="A515" s="150" t="s">
        <v>173</v>
      </c>
      <c r="B515" s="163" t="s">
        <v>265</v>
      </c>
      <c r="C515" s="144">
        <v>122.14</v>
      </c>
      <c r="D515" s="144">
        <v>128.88999999999999</v>
      </c>
      <c r="E515" s="146" t="s">
        <v>699</v>
      </c>
      <c r="G515" s="196"/>
      <c r="H515" s="196"/>
      <c r="I515" s="196"/>
    </row>
    <row r="516" spans="1:9">
      <c r="A516" s="150" t="s">
        <v>174</v>
      </c>
      <c r="B516" s="163" t="s">
        <v>265</v>
      </c>
      <c r="C516" s="144">
        <v>45.65</v>
      </c>
      <c r="D516" s="144">
        <v>49.09</v>
      </c>
      <c r="E516" s="146" t="s">
        <v>699</v>
      </c>
      <c r="G516" s="196"/>
      <c r="H516" s="196"/>
      <c r="I516" s="196"/>
    </row>
    <row r="517" spans="1:9">
      <c r="A517" s="150" t="s">
        <v>176</v>
      </c>
      <c r="B517" s="163" t="s">
        <v>265</v>
      </c>
      <c r="C517" s="144">
        <v>70.22</v>
      </c>
      <c r="D517" s="144">
        <v>74.78</v>
      </c>
      <c r="E517" s="146" t="s">
        <v>699</v>
      </c>
      <c r="G517" s="196"/>
      <c r="H517" s="196"/>
      <c r="I517" s="196"/>
    </row>
    <row r="518" spans="1:9">
      <c r="A518" s="150" t="s">
        <v>257</v>
      </c>
      <c r="B518" s="163" t="s">
        <v>265</v>
      </c>
      <c r="C518" s="144">
        <v>64.77</v>
      </c>
      <c r="D518" s="144">
        <v>68.510000000000005</v>
      </c>
      <c r="E518" s="146" t="s">
        <v>699</v>
      </c>
      <c r="G518" s="196"/>
      <c r="H518" s="196"/>
      <c r="I518" s="196"/>
    </row>
    <row r="519" spans="1:9">
      <c r="A519" s="150" t="s">
        <v>258</v>
      </c>
      <c r="B519" s="163" t="s">
        <v>265</v>
      </c>
      <c r="C519" s="144">
        <v>86.14</v>
      </c>
      <c r="D519" s="144">
        <v>90.79</v>
      </c>
      <c r="E519" s="146" t="s">
        <v>699</v>
      </c>
      <c r="G519" s="196"/>
      <c r="H519" s="196"/>
      <c r="I519" s="196"/>
    </row>
    <row r="520" spans="1:9">
      <c r="A520" s="150" t="s">
        <v>177</v>
      </c>
      <c r="B520" s="163" t="s">
        <v>265</v>
      </c>
      <c r="C520" s="144">
        <v>53.56</v>
      </c>
      <c r="D520" s="144">
        <v>58.08</v>
      </c>
      <c r="E520" s="146" t="s">
        <v>699</v>
      </c>
      <c r="G520" s="196"/>
      <c r="H520" s="196"/>
      <c r="I520" s="196"/>
    </row>
    <row r="521" spans="1:9">
      <c r="A521" s="150" t="s">
        <v>178</v>
      </c>
      <c r="B521" s="163" t="s">
        <v>265</v>
      </c>
      <c r="C521" s="144">
        <v>78.569999999999993</v>
      </c>
      <c r="D521" s="144">
        <v>83.98</v>
      </c>
      <c r="E521" s="146" t="s">
        <v>699</v>
      </c>
      <c r="G521" s="196"/>
      <c r="H521" s="196"/>
      <c r="I521" s="196"/>
    </row>
    <row r="522" spans="1:9">
      <c r="A522" s="150" t="s">
        <v>179</v>
      </c>
      <c r="B522" s="163" t="s">
        <v>265</v>
      </c>
      <c r="C522" s="144">
        <v>91.08</v>
      </c>
      <c r="D522" s="144">
        <v>96.85</v>
      </c>
      <c r="E522" s="144">
        <v>105.48</v>
      </c>
      <c r="G522" s="196"/>
      <c r="H522" s="196"/>
      <c r="I522" s="196"/>
    </row>
    <row r="523" spans="1:9">
      <c r="A523" s="150" t="s">
        <v>180</v>
      </c>
      <c r="B523" s="163" t="s">
        <v>265</v>
      </c>
      <c r="C523" s="144">
        <v>62.36</v>
      </c>
      <c r="D523" s="144">
        <v>66.760000000000005</v>
      </c>
      <c r="E523" s="144">
        <v>74.36</v>
      </c>
      <c r="G523" s="196"/>
      <c r="H523" s="196"/>
      <c r="I523" s="196"/>
    </row>
    <row r="524" spans="1:9">
      <c r="A524" s="150" t="s">
        <v>181</v>
      </c>
      <c r="B524" s="163" t="s">
        <v>265</v>
      </c>
      <c r="C524" s="144">
        <v>36.29</v>
      </c>
      <c r="D524" s="144">
        <v>38.33</v>
      </c>
      <c r="E524" s="144">
        <v>42.4</v>
      </c>
      <c r="G524" s="196"/>
      <c r="H524" s="196"/>
      <c r="I524" s="196"/>
    </row>
    <row r="525" spans="1:9">
      <c r="A525" s="150" t="s">
        <v>182</v>
      </c>
      <c r="B525" s="163" t="s">
        <v>265</v>
      </c>
      <c r="C525" s="144">
        <v>46.36</v>
      </c>
      <c r="D525" s="144">
        <v>49.81</v>
      </c>
      <c r="E525" s="144">
        <v>54.42</v>
      </c>
      <c r="G525" s="196"/>
      <c r="H525" s="196"/>
      <c r="I525" s="196"/>
    </row>
    <row r="526" spans="1:9">
      <c r="A526" s="150" t="s">
        <v>259</v>
      </c>
      <c r="B526" s="163" t="s">
        <v>265</v>
      </c>
      <c r="C526" s="144">
        <v>71.900000000000006</v>
      </c>
      <c r="D526" s="144">
        <v>76.569999999999993</v>
      </c>
      <c r="E526" s="144">
        <v>83.01</v>
      </c>
      <c r="G526" s="196"/>
      <c r="H526" s="196"/>
      <c r="I526" s="196"/>
    </row>
    <row r="527" spans="1:9">
      <c r="A527" s="150" t="s">
        <v>184</v>
      </c>
      <c r="B527" s="163" t="s">
        <v>265</v>
      </c>
      <c r="C527" s="144">
        <v>56.33</v>
      </c>
      <c r="D527" s="144">
        <v>60.16</v>
      </c>
      <c r="E527" s="146" t="s">
        <v>699</v>
      </c>
      <c r="G527" s="196"/>
      <c r="H527" s="196"/>
      <c r="I527" s="196"/>
    </row>
    <row r="528" spans="1:9">
      <c r="A528" s="150" t="s">
        <v>260</v>
      </c>
      <c r="B528" s="163" t="s">
        <v>265</v>
      </c>
      <c r="C528" s="144">
        <v>73.900000000000006</v>
      </c>
      <c r="D528" s="144">
        <v>78.98</v>
      </c>
      <c r="E528" s="146" t="s">
        <v>699</v>
      </c>
      <c r="G528" s="196"/>
      <c r="H528" s="196"/>
      <c r="I528" s="196"/>
    </row>
    <row r="529" spans="1:9">
      <c r="A529" s="150" t="s">
        <v>185</v>
      </c>
      <c r="B529" s="163" t="s">
        <v>265</v>
      </c>
      <c r="C529" s="144">
        <v>50.39</v>
      </c>
      <c r="D529" s="144">
        <v>53.38</v>
      </c>
      <c r="E529" s="146" t="s">
        <v>699</v>
      </c>
      <c r="G529" s="196"/>
      <c r="H529" s="196"/>
      <c r="I529" s="196"/>
    </row>
    <row r="530" spans="1:9">
      <c r="A530" s="150" t="s">
        <v>186</v>
      </c>
      <c r="B530" s="163" t="s">
        <v>265</v>
      </c>
      <c r="C530" s="144">
        <v>54.89</v>
      </c>
      <c r="D530" s="144">
        <v>57.94</v>
      </c>
      <c r="E530" s="146" t="s">
        <v>699</v>
      </c>
      <c r="G530" s="196"/>
      <c r="H530" s="196"/>
      <c r="I530" s="196"/>
    </row>
    <row r="531" spans="1:9">
      <c r="A531" s="150" t="s">
        <v>261</v>
      </c>
      <c r="B531" s="163" t="s">
        <v>265</v>
      </c>
      <c r="C531" s="144">
        <v>74.02</v>
      </c>
      <c r="D531" s="144">
        <v>78.39</v>
      </c>
      <c r="E531" s="146" t="s">
        <v>699</v>
      </c>
      <c r="G531" s="196"/>
      <c r="H531" s="196"/>
      <c r="I531" s="196"/>
    </row>
    <row r="532" spans="1:9">
      <c r="A532" s="150" t="s">
        <v>187</v>
      </c>
      <c r="B532" s="163" t="s">
        <v>265</v>
      </c>
      <c r="C532" s="144">
        <v>75.23</v>
      </c>
      <c r="D532" s="144">
        <v>79.8</v>
      </c>
      <c r="E532" s="146" t="s">
        <v>699</v>
      </c>
      <c r="G532" s="196"/>
      <c r="H532" s="196"/>
      <c r="I532" s="196"/>
    </row>
    <row r="533" spans="1:9" ht="15.75" thickBot="1">
      <c r="A533" s="150" t="s">
        <v>188</v>
      </c>
      <c r="B533" s="163" t="s">
        <v>265</v>
      </c>
      <c r="C533" s="144">
        <v>39.82</v>
      </c>
      <c r="D533" s="144">
        <v>42.05</v>
      </c>
      <c r="E533" s="147" t="s">
        <v>699</v>
      </c>
      <c r="G533" s="196"/>
      <c r="H533" s="196"/>
      <c r="I533" s="196"/>
    </row>
    <row r="534" spans="1:9">
      <c r="A534" s="150" t="s">
        <v>42</v>
      </c>
      <c r="B534" s="163" t="s">
        <v>266</v>
      </c>
      <c r="C534" s="144">
        <v>48.01</v>
      </c>
      <c r="D534" s="144">
        <v>50.98</v>
      </c>
      <c r="E534" s="145" t="s">
        <v>699</v>
      </c>
      <c r="G534" s="196"/>
      <c r="H534" s="196"/>
      <c r="I534" s="196"/>
    </row>
    <row r="535" spans="1:9">
      <c r="A535" s="150" t="s">
        <v>43</v>
      </c>
      <c r="B535" s="163" t="s">
        <v>266</v>
      </c>
      <c r="C535" s="144">
        <v>67.66</v>
      </c>
      <c r="D535" s="144">
        <v>71.81</v>
      </c>
      <c r="E535" s="146" t="s">
        <v>699</v>
      </c>
      <c r="G535" s="196"/>
      <c r="H535" s="196"/>
      <c r="I535" s="196"/>
    </row>
    <row r="536" spans="1:9">
      <c r="A536" s="150" t="s">
        <v>44</v>
      </c>
      <c r="B536" s="163" t="s">
        <v>266</v>
      </c>
      <c r="C536" s="144">
        <v>27.74</v>
      </c>
      <c r="D536" s="144">
        <v>29.33</v>
      </c>
      <c r="E536" s="146" t="s">
        <v>699</v>
      </c>
      <c r="G536" s="196"/>
      <c r="H536" s="196"/>
      <c r="I536" s="196"/>
    </row>
    <row r="537" spans="1:9">
      <c r="A537" s="150" t="s">
        <v>45</v>
      </c>
      <c r="B537" s="163" t="s">
        <v>266</v>
      </c>
      <c r="C537" s="144">
        <v>32.47</v>
      </c>
      <c r="D537" s="144">
        <v>34.31</v>
      </c>
      <c r="E537" s="146" t="s">
        <v>699</v>
      </c>
      <c r="G537" s="196"/>
      <c r="H537" s="196"/>
      <c r="I537" s="196"/>
    </row>
    <row r="538" spans="1:9">
      <c r="A538" s="150" t="s">
        <v>46</v>
      </c>
      <c r="B538" s="163" t="s">
        <v>266</v>
      </c>
      <c r="C538" s="144">
        <v>40.020000000000003</v>
      </c>
      <c r="D538" s="144">
        <v>42.43</v>
      </c>
      <c r="E538" s="146" t="s">
        <v>699</v>
      </c>
      <c r="G538" s="196"/>
      <c r="H538" s="196"/>
      <c r="I538" s="196"/>
    </row>
    <row r="539" spans="1:9">
      <c r="A539" s="150" t="s">
        <v>47</v>
      </c>
      <c r="B539" s="163" t="s">
        <v>266</v>
      </c>
      <c r="C539" s="144">
        <v>39.08</v>
      </c>
      <c r="D539" s="144">
        <v>41.74</v>
      </c>
      <c r="E539" s="146" t="s">
        <v>699</v>
      </c>
      <c r="G539" s="196"/>
      <c r="H539" s="196"/>
      <c r="I539" s="196"/>
    </row>
    <row r="540" spans="1:9">
      <c r="A540" s="150" t="s">
        <v>48</v>
      </c>
      <c r="B540" s="163" t="s">
        <v>266</v>
      </c>
      <c r="C540" s="144">
        <v>37.04</v>
      </c>
      <c r="D540" s="144">
        <v>39.229999999999997</v>
      </c>
      <c r="E540" s="146" t="s">
        <v>699</v>
      </c>
      <c r="G540" s="196"/>
      <c r="H540" s="196"/>
      <c r="I540" s="196"/>
    </row>
    <row r="541" spans="1:9">
      <c r="A541" s="150" t="s">
        <v>49</v>
      </c>
      <c r="B541" s="163" t="s">
        <v>266</v>
      </c>
      <c r="C541" s="144">
        <v>49.82</v>
      </c>
      <c r="D541" s="144">
        <v>53.35</v>
      </c>
      <c r="E541" s="146" t="s">
        <v>699</v>
      </c>
      <c r="G541" s="196"/>
      <c r="H541" s="196"/>
      <c r="I541" s="196"/>
    </row>
    <row r="542" spans="1:9">
      <c r="A542" s="150" t="s">
        <v>50</v>
      </c>
      <c r="B542" s="163" t="s">
        <v>266</v>
      </c>
      <c r="C542" s="144">
        <v>63.54</v>
      </c>
      <c r="D542" s="144">
        <v>67.290000000000006</v>
      </c>
      <c r="E542" s="146" t="s">
        <v>699</v>
      </c>
      <c r="G542" s="196"/>
      <c r="H542" s="196"/>
      <c r="I542" s="196"/>
    </row>
    <row r="543" spans="1:9">
      <c r="A543" s="150" t="s">
        <v>236</v>
      </c>
      <c r="B543" s="163" t="s">
        <v>266</v>
      </c>
      <c r="C543" s="144">
        <v>85.72</v>
      </c>
      <c r="D543" s="144">
        <v>90.64</v>
      </c>
      <c r="E543" s="146" t="s">
        <v>699</v>
      </c>
      <c r="G543" s="196"/>
      <c r="H543" s="196"/>
      <c r="I543" s="196"/>
    </row>
    <row r="544" spans="1:9">
      <c r="A544" s="150" t="s">
        <v>51</v>
      </c>
      <c r="B544" s="163" t="s">
        <v>266</v>
      </c>
      <c r="C544" s="144">
        <v>78.5</v>
      </c>
      <c r="D544" s="144">
        <v>84.23</v>
      </c>
      <c r="E544" s="146" t="s">
        <v>699</v>
      </c>
      <c r="G544" s="196"/>
      <c r="H544" s="196"/>
      <c r="I544" s="196"/>
    </row>
    <row r="545" spans="1:9">
      <c r="A545" s="150" t="s">
        <v>52</v>
      </c>
      <c r="B545" s="163" t="s">
        <v>266</v>
      </c>
      <c r="C545" s="144">
        <v>84.86</v>
      </c>
      <c r="D545" s="144">
        <v>90.54</v>
      </c>
      <c r="E545" s="146" t="s">
        <v>699</v>
      </c>
      <c r="G545" s="196"/>
      <c r="H545" s="196"/>
      <c r="I545" s="196"/>
    </row>
    <row r="546" spans="1:9">
      <c r="A546" s="150" t="s">
        <v>237</v>
      </c>
      <c r="B546" s="163" t="s">
        <v>266</v>
      </c>
      <c r="C546" s="144">
        <v>112.68</v>
      </c>
      <c r="D546" s="144">
        <v>119.54</v>
      </c>
      <c r="E546" s="146" t="s">
        <v>699</v>
      </c>
      <c r="G546" s="196"/>
      <c r="H546" s="196"/>
      <c r="I546" s="196"/>
    </row>
    <row r="547" spans="1:9">
      <c r="A547" s="150" t="s">
        <v>53</v>
      </c>
      <c r="B547" s="163" t="s">
        <v>266</v>
      </c>
      <c r="C547" s="144">
        <v>70.36</v>
      </c>
      <c r="D547" s="144">
        <v>75.430000000000007</v>
      </c>
      <c r="E547" s="146" t="s">
        <v>699</v>
      </c>
      <c r="G547" s="196"/>
      <c r="H547" s="196"/>
      <c r="I547" s="196"/>
    </row>
    <row r="548" spans="1:9">
      <c r="A548" s="150" t="s">
        <v>54</v>
      </c>
      <c r="B548" s="163" t="s">
        <v>266</v>
      </c>
      <c r="C548" s="144">
        <v>97.64</v>
      </c>
      <c r="D548" s="144">
        <v>102.67</v>
      </c>
      <c r="E548" s="146" t="s">
        <v>699</v>
      </c>
      <c r="G548" s="196"/>
      <c r="H548" s="196"/>
      <c r="I548" s="196"/>
    </row>
    <row r="549" spans="1:9">
      <c r="A549" s="150" t="s">
        <v>238</v>
      </c>
      <c r="B549" s="163" t="s">
        <v>266</v>
      </c>
      <c r="C549" s="144">
        <v>64.64</v>
      </c>
      <c r="D549" s="144">
        <v>68.3</v>
      </c>
      <c r="E549" s="146" t="s">
        <v>699</v>
      </c>
      <c r="G549" s="196"/>
      <c r="H549" s="196"/>
      <c r="I549" s="196"/>
    </row>
    <row r="550" spans="1:9">
      <c r="A550" s="150" t="s">
        <v>239</v>
      </c>
      <c r="B550" s="163" t="s">
        <v>266</v>
      </c>
      <c r="C550" s="144">
        <v>68.06</v>
      </c>
      <c r="D550" s="144">
        <v>72.19</v>
      </c>
      <c r="E550" s="146" t="s">
        <v>699</v>
      </c>
      <c r="G550" s="196"/>
      <c r="H550" s="196"/>
      <c r="I550" s="196"/>
    </row>
    <row r="551" spans="1:9">
      <c r="A551" s="150" t="s">
        <v>55</v>
      </c>
      <c r="B551" s="163" t="s">
        <v>266</v>
      </c>
      <c r="C551" s="144">
        <v>81.28</v>
      </c>
      <c r="D551" s="144">
        <v>86.66</v>
      </c>
      <c r="E551" s="146" t="s">
        <v>699</v>
      </c>
      <c r="G551" s="196"/>
      <c r="H551" s="196"/>
      <c r="I551" s="196"/>
    </row>
    <row r="552" spans="1:9">
      <c r="A552" s="150" t="s">
        <v>56</v>
      </c>
      <c r="B552" s="163" t="s">
        <v>266</v>
      </c>
      <c r="C552" s="144">
        <v>64.98</v>
      </c>
      <c r="D552" s="144">
        <v>69.02</v>
      </c>
      <c r="E552" s="146" t="s">
        <v>699</v>
      </c>
      <c r="G552" s="196"/>
      <c r="H552" s="196"/>
      <c r="I552" s="196"/>
    </row>
    <row r="553" spans="1:9">
      <c r="A553" s="150" t="s">
        <v>57</v>
      </c>
      <c r="B553" s="163" t="s">
        <v>266</v>
      </c>
      <c r="C553" s="144">
        <v>104.17</v>
      </c>
      <c r="D553" s="144">
        <v>110.26</v>
      </c>
      <c r="E553" s="146" t="s">
        <v>699</v>
      </c>
      <c r="G553" s="196"/>
      <c r="H553" s="196"/>
      <c r="I553" s="196"/>
    </row>
    <row r="554" spans="1:9">
      <c r="A554" s="150" t="s">
        <v>58</v>
      </c>
      <c r="B554" s="163" t="s">
        <v>266</v>
      </c>
      <c r="C554" s="144">
        <v>87.74</v>
      </c>
      <c r="D554" s="144">
        <v>92.95</v>
      </c>
      <c r="E554" s="146" t="s">
        <v>699</v>
      </c>
      <c r="G554" s="196"/>
      <c r="H554" s="196"/>
      <c r="I554" s="196"/>
    </row>
    <row r="555" spans="1:9">
      <c r="A555" s="150" t="s">
        <v>59</v>
      </c>
      <c r="B555" s="163" t="s">
        <v>266</v>
      </c>
      <c r="C555" s="144">
        <v>42.04</v>
      </c>
      <c r="D555" s="144">
        <v>44.57</v>
      </c>
      <c r="E555" s="146" t="s">
        <v>699</v>
      </c>
      <c r="G555" s="196"/>
      <c r="H555" s="196"/>
      <c r="I555" s="196"/>
    </row>
    <row r="556" spans="1:9">
      <c r="A556" s="150" t="s">
        <v>60</v>
      </c>
      <c r="B556" s="163" t="s">
        <v>266</v>
      </c>
      <c r="C556" s="144">
        <v>37.270000000000003</v>
      </c>
      <c r="D556" s="144">
        <v>39.31</v>
      </c>
      <c r="E556" s="146" t="s">
        <v>699</v>
      </c>
      <c r="G556" s="196"/>
      <c r="H556" s="196"/>
      <c r="I556" s="196"/>
    </row>
    <row r="557" spans="1:9">
      <c r="A557" s="150" t="s">
        <v>61</v>
      </c>
      <c r="B557" s="163" t="s">
        <v>266</v>
      </c>
      <c r="C557" s="144">
        <v>49.65</v>
      </c>
      <c r="D557" s="144">
        <v>52.68</v>
      </c>
      <c r="E557" s="146" t="s">
        <v>699</v>
      </c>
      <c r="G557" s="196"/>
      <c r="H557" s="196"/>
      <c r="I557" s="196"/>
    </row>
    <row r="558" spans="1:9">
      <c r="A558" s="150" t="s">
        <v>62</v>
      </c>
      <c r="B558" s="163" t="s">
        <v>266</v>
      </c>
      <c r="C558" s="144">
        <v>51.34</v>
      </c>
      <c r="D558" s="144">
        <v>54.16</v>
      </c>
      <c r="E558" s="146" t="s">
        <v>699</v>
      </c>
      <c r="G558" s="196"/>
      <c r="H558" s="196"/>
      <c r="I558" s="196"/>
    </row>
    <row r="559" spans="1:9">
      <c r="A559" s="150" t="s">
        <v>63</v>
      </c>
      <c r="B559" s="163" t="s">
        <v>266</v>
      </c>
      <c r="C559" s="144">
        <v>40.17</v>
      </c>
      <c r="D559" s="144">
        <v>42.65</v>
      </c>
      <c r="E559" s="146" t="s">
        <v>699</v>
      </c>
      <c r="G559" s="196"/>
      <c r="H559" s="196"/>
      <c r="I559" s="196"/>
    </row>
    <row r="560" spans="1:9">
      <c r="A560" s="150" t="s">
        <v>64</v>
      </c>
      <c r="B560" s="163" t="s">
        <v>266</v>
      </c>
      <c r="C560" s="144">
        <v>71.22</v>
      </c>
      <c r="D560" s="144">
        <v>75.64</v>
      </c>
      <c r="E560" s="146" t="s">
        <v>699</v>
      </c>
      <c r="G560" s="196"/>
      <c r="H560" s="196"/>
      <c r="I560" s="196"/>
    </row>
    <row r="561" spans="1:9">
      <c r="A561" s="150" t="s">
        <v>65</v>
      </c>
      <c r="B561" s="163" t="s">
        <v>266</v>
      </c>
      <c r="C561" s="144">
        <v>89.22</v>
      </c>
      <c r="D561" s="144">
        <v>94.76</v>
      </c>
      <c r="E561" s="146" t="s">
        <v>699</v>
      </c>
      <c r="G561" s="196"/>
      <c r="H561" s="196"/>
      <c r="I561" s="196"/>
    </row>
    <row r="562" spans="1:9">
      <c r="A562" s="150" t="s">
        <v>66</v>
      </c>
      <c r="B562" s="163" t="s">
        <v>266</v>
      </c>
      <c r="C562" s="144">
        <v>64.64</v>
      </c>
      <c r="D562" s="144">
        <v>69.02</v>
      </c>
      <c r="E562" s="146" t="s">
        <v>699</v>
      </c>
      <c r="G562" s="196"/>
      <c r="H562" s="196"/>
      <c r="I562" s="196"/>
    </row>
    <row r="563" spans="1:9">
      <c r="A563" s="150" t="s">
        <v>67</v>
      </c>
      <c r="B563" s="163" t="s">
        <v>266</v>
      </c>
      <c r="C563" s="144">
        <v>59.23</v>
      </c>
      <c r="D563" s="144">
        <v>62.94</v>
      </c>
      <c r="E563" s="146" t="s">
        <v>699</v>
      </c>
      <c r="G563" s="196"/>
      <c r="H563" s="196"/>
      <c r="I563" s="196"/>
    </row>
    <row r="564" spans="1:9">
      <c r="A564" s="150" t="s">
        <v>68</v>
      </c>
      <c r="B564" s="163" t="s">
        <v>266</v>
      </c>
      <c r="C564" s="144">
        <v>45.53</v>
      </c>
      <c r="D564" s="144">
        <v>48.63</v>
      </c>
      <c r="E564" s="144">
        <v>53.36</v>
      </c>
      <c r="G564" s="196"/>
      <c r="H564" s="196"/>
      <c r="I564" s="196"/>
    </row>
    <row r="565" spans="1:9">
      <c r="A565" s="150" t="s">
        <v>69</v>
      </c>
      <c r="B565" s="163" t="s">
        <v>266</v>
      </c>
      <c r="C565" s="144">
        <v>59.94</v>
      </c>
      <c r="D565" s="144">
        <v>63.66</v>
      </c>
      <c r="E565" s="146" t="s">
        <v>699</v>
      </c>
      <c r="G565" s="196"/>
      <c r="H565" s="196"/>
      <c r="I565" s="196"/>
    </row>
    <row r="566" spans="1:9">
      <c r="A566" s="150" t="s">
        <v>70</v>
      </c>
      <c r="B566" s="163" t="s">
        <v>266</v>
      </c>
      <c r="C566" s="144">
        <v>30.5</v>
      </c>
      <c r="D566" s="144">
        <v>32.479999999999997</v>
      </c>
      <c r="E566" s="144">
        <v>35.57</v>
      </c>
      <c r="G566" s="196"/>
      <c r="H566" s="196"/>
      <c r="I566" s="196"/>
    </row>
    <row r="567" spans="1:9">
      <c r="A567" s="150" t="s">
        <v>71</v>
      </c>
      <c r="B567" s="163" t="s">
        <v>266</v>
      </c>
      <c r="C567" s="144">
        <v>128.97</v>
      </c>
      <c r="D567" s="144">
        <v>136.82</v>
      </c>
      <c r="E567" s="146" t="s">
        <v>699</v>
      </c>
      <c r="G567" s="196"/>
      <c r="H567" s="196"/>
      <c r="I567" s="196"/>
    </row>
    <row r="568" spans="1:9">
      <c r="A568" s="150" t="s">
        <v>72</v>
      </c>
      <c r="B568" s="163" t="s">
        <v>266</v>
      </c>
      <c r="C568" s="144">
        <v>87.78</v>
      </c>
      <c r="D568" s="144">
        <v>93.42</v>
      </c>
      <c r="E568" s="146" t="s">
        <v>699</v>
      </c>
      <c r="G568" s="196"/>
      <c r="H568" s="196"/>
      <c r="I568" s="196"/>
    </row>
    <row r="569" spans="1:9">
      <c r="A569" s="150" t="s">
        <v>73</v>
      </c>
      <c r="B569" s="163" t="s">
        <v>266</v>
      </c>
      <c r="C569" s="144">
        <v>105.92</v>
      </c>
      <c r="D569" s="144">
        <v>112.97</v>
      </c>
      <c r="E569" s="146" t="s">
        <v>699</v>
      </c>
      <c r="G569" s="196"/>
      <c r="H569" s="196"/>
      <c r="I569" s="196"/>
    </row>
    <row r="570" spans="1:9">
      <c r="A570" s="150" t="s">
        <v>240</v>
      </c>
      <c r="B570" s="163" t="s">
        <v>266</v>
      </c>
      <c r="C570" s="144">
        <v>91.97</v>
      </c>
      <c r="D570" s="144">
        <v>97.09</v>
      </c>
      <c r="E570" s="146" t="s">
        <v>699</v>
      </c>
      <c r="G570" s="196"/>
      <c r="H570" s="196"/>
      <c r="I570" s="196"/>
    </row>
    <row r="571" spans="1:9">
      <c r="A571" s="150" t="s">
        <v>74</v>
      </c>
      <c r="B571" s="163" t="s">
        <v>266</v>
      </c>
      <c r="C571" s="144">
        <v>36.46</v>
      </c>
      <c r="D571" s="144">
        <v>39.19</v>
      </c>
      <c r="E571" s="144">
        <v>42.67</v>
      </c>
      <c r="G571" s="196"/>
      <c r="H571" s="196"/>
      <c r="I571" s="196"/>
    </row>
    <row r="572" spans="1:9">
      <c r="A572" s="150" t="s">
        <v>75</v>
      </c>
      <c r="B572" s="163" t="s">
        <v>266</v>
      </c>
      <c r="C572" s="144">
        <v>69.180000000000007</v>
      </c>
      <c r="D572" s="144">
        <v>73.680000000000007</v>
      </c>
      <c r="E572" s="144">
        <v>80.739999999999995</v>
      </c>
      <c r="G572" s="196"/>
      <c r="H572" s="196"/>
      <c r="I572" s="196"/>
    </row>
    <row r="573" spans="1:9">
      <c r="A573" s="150" t="s">
        <v>76</v>
      </c>
      <c r="B573" s="163" t="s">
        <v>266</v>
      </c>
      <c r="C573" s="144">
        <v>39.229999999999997</v>
      </c>
      <c r="D573" s="144">
        <v>42.13</v>
      </c>
      <c r="E573" s="146" t="s">
        <v>699</v>
      </c>
      <c r="G573" s="196"/>
      <c r="H573" s="196"/>
      <c r="I573" s="196"/>
    </row>
    <row r="574" spans="1:9">
      <c r="A574" s="150" t="s">
        <v>77</v>
      </c>
      <c r="B574" s="163" t="s">
        <v>266</v>
      </c>
      <c r="C574" s="144">
        <v>58.38</v>
      </c>
      <c r="D574" s="144">
        <v>61.63</v>
      </c>
      <c r="E574" s="146" t="s">
        <v>699</v>
      </c>
      <c r="G574" s="196"/>
      <c r="H574" s="196"/>
      <c r="I574" s="196"/>
    </row>
    <row r="575" spans="1:9">
      <c r="A575" s="150" t="s">
        <v>78</v>
      </c>
      <c r="B575" s="163" t="s">
        <v>266</v>
      </c>
      <c r="C575" s="144">
        <v>83.98</v>
      </c>
      <c r="D575" s="144">
        <v>88.88</v>
      </c>
      <c r="E575" s="146" t="s">
        <v>699</v>
      </c>
      <c r="G575" s="196"/>
      <c r="H575" s="196"/>
      <c r="I575" s="196"/>
    </row>
    <row r="576" spans="1:9">
      <c r="A576" s="150" t="s">
        <v>79</v>
      </c>
      <c r="B576" s="163" t="s">
        <v>266</v>
      </c>
      <c r="C576" s="144">
        <v>54.47</v>
      </c>
      <c r="D576" s="144">
        <v>58.15</v>
      </c>
      <c r="E576" s="146" t="s">
        <v>699</v>
      </c>
      <c r="G576" s="196"/>
      <c r="H576" s="196"/>
      <c r="I576" s="196"/>
    </row>
    <row r="577" spans="1:9">
      <c r="A577" s="150" t="s">
        <v>80</v>
      </c>
      <c r="B577" s="163" t="s">
        <v>266</v>
      </c>
      <c r="C577" s="144">
        <v>78.13</v>
      </c>
      <c r="D577" s="144">
        <v>83.74</v>
      </c>
      <c r="E577" s="146" t="s">
        <v>699</v>
      </c>
      <c r="G577" s="196"/>
      <c r="H577" s="196"/>
      <c r="I577" s="196"/>
    </row>
    <row r="578" spans="1:9">
      <c r="A578" s="150" t="s">
        <v>81</v>
      </c>
      <c r="B578" s="163" t="s">
        <v>266</v>
      </c>
      <c r="C578" s="144">
        <v>104.67</v>
      </c>
      <c r="D578" s="144">
        <v>111.11</v>
      </c>
      <c r="E578" s="146" t="s">
        <v>699</v>
      </c>
      <c r="G578" s="196"/>
      <c r="H578" s="196"/>
      <c r="I578" s="196"/>
    </row>
    <row r="579" spans="1:9">
      <c r="A579" s="150" t="s">
        <v>82</v>
      </c>
      <c r="B579" s="163" t="s">
        <v>266</v>
      </c>
      <c r="C579" s="144">
        <v>60.98</v>
      </c>
      <c r="D579" s="144">
        <v>65.03</v>
      </c>
      <c r="E579" s="146" t="s">
        <v>699</v>
      </c>
      <c r="G579" s="196"/>
      <c r="H579" s="196"/>
      <c r="I579" s="196"/>
    </row>
    <row r="580" spans="1:9">
      <c r="A580" s="150" t="s">
        <v>83</v>
      </c>
      <c r="B580" s="163" t="s">
        <v>266</v>
      </c>
      <c r="C580" s="144">
        <v>84.3</v>
      </c>
      <c r="D580" s="144">
        <v>89.84</v>
      </c>
      <c r="E580" s="146" t="s">
        <v>699</v>
      </c>
      <c r="G580" s="196"/>
      <c r="H580" s="196"/>
      <c r="I580" s="196"/>
    </row>
    <row r="581" spans="1:9">
      <c r="A581" s="150" t="s">
        <v>84</v>
      </c>
      <c r="B581" s="163" t="s">
        <v>266</v>
      </c>
      <c r="C581" s="144">
        <v>37.72</v>
      </c>
      <c r="D581" s="144">
        <v>39.909999999999997</v>
      </c>
      <c r="E581" s="146" t="s">
        <v>699</v>
      </c>
      <c r="G581" s="196"/>
      <c r="H581" s="196"/>
      <c r="I581" s="196"/>
    </row>
    <row r="582" spans="1:9">
      <c r="A582" s="150" t="s">
        <v>85</v>
      </c>
      <c r="B582" s="163" t="s">
        <v>266</v>
      </c>
      <c r="C582" s="144">
        <v>70.37</v>
      </c>
      <c r="D582" s="144">
        <v>74.959999999999994</v>
      </c>
      <c r="E582" s="146" t="s">
        <v>699</v>
      </c>
      <c r="G582" s="196"/>
      <c r="H582" s="196"/>
      <c r="I582" s="196"/>
    </row>
    <row r="583" spans="1:9">
      <c r="A583" s="150" t="s">
        <v>86</v>
      </c>
      <c r="B583" s="163" t="s">
        <v>266</v>
      </c>
      <c r="C583" s="144">
        <v>125.46</v>
      </c>
      <c r="D583" s="144">
        <v>132.96</v>
      </c>
      <c r="E583" s="146" t="s">
        <v>699</v>
      </c>
      <c r="G583" s="196"/>
      <c r="H583" s="196"/>
      <c r="I583" s="196"/>
    </row>
    <row r="584" spans="1:9">
      <c r="A584" s="150" t="s">
        <v>87</v>
      </c>
      <c r="B584" s="163" t="s">
        <v>266</v>
      </c>
      <c r="C584" s="144">
        <v>51.68</v>
      </c>
      <c r="D584" s="144">
        <v>55.45</v>
      </c>
      <c r="E584" s="146" t="s">
        <v>699</v>
      </c>
      <c r="G584" s="196"/>
      <c r="H584" s="196"/>
      <c r="I584" s="196"/>
    </row>
    <row r="585" spans="1:9">
      <c r="A585" s="150" t="s">
        <v>88</v>
      </c>
      <c r="B585" s="163" t="s">
        <v>266</v>
      </c>
      <c r="C585" s="144">
        <v>84.37</v>
      </c>
      <c r="D585" s="144">
        <v>90.02</v>
      </c>
      <c r="E585" s="146" t="s">
        <v>699</v>
      </c>
      <c r="G585" s="196"/>
      <c r="H585" s="196"/>
      <c r="I585" s="196"/>
    </row>
    <row r="586" spans="1:9">
      <c r="A586" s="150" t="s">
        <v>89</v>
      </c>
      <c r="B586" s="163" t="s">
        <v>266</v>
      </c>
      <c r="C586" s="144">
        <v>93.91</v>
      </c>
      <c r="D586" s="144">
        <v>100.06</v>
      </c>
      <c r="E586" s="146" t="s">
        <v>699</v>
      </c>
      <c r="G586" s="196"/>
      <c r="H586" s="196"/>
      <c r="I586" s="196"/>
    </row>
    <row r="587" spans="1:9">
      <c r="A587" s="150" t="s">
        <v>90</v>
      </c>
      <c r="B587" s="163" t="s">
        <v>266</v>
      </c>
      <c r="C587" s="144">
        <v>66.58</v>
      </c>
      <c r="D587" s="144">
        <v>70.599999999999994</v>
      </c>
      <c r="E587" s="146" t="s">
        <v>699</v>
      </c>
      <c r="G587" s="196"/>
      <c r="H587" s="196"/>
      <c r="I587" s="196"/>
    </row>
    <row r="588" spans="1:9">
      <c r="A588" s="150" t="s">
        <v>91</v>
      </c>
      <c r="B588" s="163" t="s">
        <v>266</v>
      </c>
      <c r="C588" s="144">
        <v>86.62</v>
      </c>
      <c r="D588" s="144">
        <v>91.6</v>
      </c>
      <c r="E588" s="146" t="s">
        <v>699</v>
      </c>
      <c r="G588" s="196"/>
      <c r="H588" s="196"/>
      <c r="I588" s="196"/>
    </row>
    <row r="589" spans="1:9">
      <c r="A589" s="150" t="s">
        <v>92</v>
      </c>
      <c r="B589" s="163" t="s">
        <v>266</v>
      </c>
      <c r="C589" s="144">
        <v>73.39</v>
      </c>
      <c r="D589" s="144">
        <v>78.290000000000006</v>
      </c>
      <c r="E589" s="146" t="s">
        <v>699</v>
      </c>
      <c r="G589" s="196"/>
      <c r="H589" s="196"/>
      <c r="I589" s="196"/>
    </row>
    <row r="590" spans="1:9">
      <c r="A590" s="150" t="s">
        <v>93</v>
      </c>
      <c r="B590" s="163" t="s">
        <v>266</v>
      </c>
      <c r="C590" s="144">
        <v>53.47</v>
      </c>
      <c r="D590" s="144">
        <v>56.35</v>
      </c>
      <c r="E590" s="146" t="s">
        <v>699</v>
      </c>
      <c r="G590" s="196"/>
      <c r="H590" s="196"/>
      <c r="I590" s="196"/>
    </row>
    <row r="591" spans="1:9">
      <c r="A591" s="150" t="s">
        <v>94</v>
      </c>
      <c r="B591" s="163" t="s">
        <v>266</v>
      </c>
      <c r="C591" s="144">
        <v>33.89</v>
      </c>
      <c r="D591" s="144">
        <v>35.82</v>
      </c>
      <c r="E591" s="146" t="s">
        <v>699</v>
      </c>
      <c r="G591" s="196"/>
      <c r="H591" s="196"/>
      <c r="I591" s="196"/>
    </row>
    <row r="592" spans="1:9">
      <c r="A592" s="150" t="s">
        <v>95</v>
      </c>
      <c r="B592" s="163" t="s">
        <v>266</v>
      </c>
      <c r="C592" s="144">
        <v>69.28</v>
      </c>
      <c r="D592" s="144">
        <v>73.77</v>
      </c>
      <c r="E592" s="146" t="s">
        <v>699</v>
      </c>
      <c r="G592" s="196"/>
      <c r="H592" s="196"/>
      <c r="I592" s="196"/>
    </row>
    <row r="593" spans="1:9">
      <c r="A593" s="150" t="s">
        <v>96</v>
      </c>
      <c r="B593" s="163" t="s">
        <v>266</v>
      </c>
      <c r="C593" s="144">
        <v>53.11</v>
      </c>
      <c r="D593" s="144">
        <v>56.64</v>
      </c>
      <c r="E593" s="146" t="s">
        <v>699</v>
      </c>
      <c r="G593" s="196"/>
      <c r="H593" s="196"/>
      <c r="I593" s="196"/>
    </row>
    <row r="594" spans="1:9">
      <c r="A594" s="150" t="s">
        <v>97</v>
      </c>
      <c r="B594" s="163" t="s">
        <v>266</v>
      </c>
      <c r="C594" s="144">
        <v>82.35</v>
      </c>
      <c r="D594" s="144">
        <v>87.45</v>
      </c>
      <c r="E594" s="146" t="s">
        <v>699</v>
      </c>
      <c r="G594" s="196"/>
      <c r="H594" s="196"/>
      <c r="I594" s="196"/>
    </row>
    <row r="595" spans="1:9">
      <c r="A595" s="150" t="s">
        <v>241</v>
      </c>
      <c r="B595" s="163" t="s">
        <v>266</v>
      </c>
      <c r="C595" s="144">
        <v>110</v>
      </c>
      <c r="D595" s="144">
        <v>116.84</v>
      </c>
      <c r="E595" s="146" t="s">
        <v>699</v>
      </c>
      <c r="G595" s="196"/>
      <c r="H595" s="196"/>
      <c r="I595" s="196"/>
    </row>
    <row r="596" spans="1:9">
      <c r="A596" s="150" t="s">
        <v>242</v>
      </c>
      <c r="B596" s="163" t="s">
        <v>266</v>
      </c>
      <c r="C596" s="144">
        <v>58.52</v>
      </c>
      <c r="D596" s="144">
        <v>62.97</v>
      </c>
      <c r="E596" s="146" t="s">
        <v>699</v>
      </c>
      <c r="G596" s="196"/>
      <c r="H596" s="196"/>
      <c r="I596" s="196"/>
    </row>
    <row r="597" spans="1:9">
      <c r="A597" s="150" t="s">
        <v>98</v>
      </c>
      <c r="B597" s="163" t="s">
        <v>266</v>
      </c>
      <c r="C597" s="144">
        <v>68.55</v>
      </c>
      <c r="D597" s="144">
        <v>72.67</v>
      </c>
      <c r="E597" s="146" t="s">
        <v>699</v>
      </c>
      <c r="G597" s="196"/>
      <c r="H597" s="196"/>
      <c r="I597" s="196"/>
    </row>
    <row r="598" spans="1:9">
      <c r="A598" s="150" t="s">
        <v>243</v>
      </c>
      <c r="B598" s="163" t="s">
        <v>266</v>
      </c>
      <c r="C598" s="144">
        <v>84.45</v>
      </c>
      <c r="D598" s="144">
        <v>89.98</v>
      </c>
      <c r="E598" s="146" t="s">
        <v>699</v>
      </c>
      <c r="G598" s="196"/>
      <c r="H598" s="196"/>
      <c r="I598" s="196"/>
    </row>
    <row r="599" spans="1:9">
      <c r="A599" s="150" t="s">
        <v>99</v>
      </c>
      <c r="B599" s="163" t="s">
        <v>266</v>
      </c>
      <c r="C599" s="144">
        <v>86.09</v>
      </c>
      <c r="D599" s="144">
        <v>90.9</v>
      </c>
      <c r="E599" s="146" t="s">
        <v>699</v>
      </c>
      <c r="G599" s="196"/>
      <c r="H599" s="196"/>
      <c r="I599" s="196"/>
    </row>
    <row r="600" spans="1:9">
      <c r="A600" s="150" t="s">
        <v>100</v>
      </c>
      <c r="B600" s="163" t="s">
        <v>266</v>
      </c>
      <c r="C600" s="144">
        <v>59.83</v>
      </c>
      <c r="D600" s="144">
        <v>63.95</v>
      </c>
      <c r="E600" s="146" t="s">
        <v>699</v>
      </c>
      <c r="G600" s="196"/>
      <c r="H600" s="196"/>
      <c r="I600" s="196"/>
    </row>
    <row r="601" spans="1:9">
      <c r="A601" s="150" t="s">
        <v>101</v>
      </c>
      <c r="B601" s="163" t="s">
        <v>266</v>
      </c>
      <c r="C601" s="144">
        <v>77.69</v>
      </c>
      <c r="D601" s="144">
        <v>82.21</v>
      </c>
      <c r="E601" s="146" t="s">
        <v>699</v>
      </c>
      <c r="G601" s="196"/>
      <c r="H601" s="196"/>
      <c r="I601" s="196"/>
    </row>
    <row r="602" spans="1:9">
      <c r="A602" s="150" t="s">
        <v>102</v>
      </c>
      <c r="B602" s="163" t="s">
        <v>266</v>
      </c>
      <c r="C602" s="144">
        <v>33.630000000000003</v>
      </c>
      <c r="D602" s="144">
        <v>35.93</v>
      </c>
      <c r="E602" s="146" t="s">
        <v>699</v>
      </c>
      <c r="G602" s="196"/>
      <c r="H602" s="196"/>
      <c r="I602" s="196"/>
    </row>
    <row r="603" spans="1:9">
      <c r="A603" s="150" t="s">
        <v>103</v>
      </c>
      <c r="B603" s="163" t="s">
        <v>266</v>
      </c>
      <c r="C603" s="144">
        <v>59.38</v>
      </c>
      <c r="D603" s="144">
        <v>63.16</v>
      </c>
      <c r="E603" s="146" t="s">
        <v>699</v>
      </c>
      <c r="G603" s="196"/>
      <c r="H603" s="196"/>
      <c r="I603" s="196"/>
    </row>
    <row r="604" spans="1:9">
      <c r="A604" s="150" t="s">
        <v>104</v>
      </c>
      <c r="B604" s="163" t="s">
        <v>266</v>
      </c>
      <c r="C604" s="144">
        <v>45.44</v>
      </c>
      <c r="D604" s="144">
        <v>48.12</v>
      </c>
      <c r="E604" s="146" t="s">
        <v>699</v>
      </c>
      <c r="G604" s="196"/>
      <c r="H604" s="196"/>
      <c r="I604" s="196"/>
    </row>
    <row r="605" spans="1:9">
      <c r="A605" s="150" t="s">
        <v>105</v>
      </c>
      <c r="B605" s="163" t="s">
        <v>266</v>
      </c>
      <c r="C605" s="144">
        <v>81.760000000000005</v>
      </c>
      <c r="D605" s="144">
        <v>86.51</v>
      </c>
      <c r="E605" s="146" t="s">
        <v>699</v>
      </c>
      <c r="G605" s="196"/>
      <c r="H605" s="196"/>
      <c r="I605" s="196"/>
    </row>
    <row r="606" spans="1:9">
      <c r="A606" s="150" t="s">
        <v>106</v>
      </c>
      <c r="B606" s="163" t="s">
        <v>266</v>
      </c>
      <c r="C606" s="144">
        <v>67.099999999999994</v>
      </c>
      <c r="D606" s="144">
        <v>71.209999999999994</v>
      </c>
      <c r="E606" s="146" t="s">
        <v>699</v>
      </c>
      <c r="G606" s="196"/>
      <c r="H606" s="196"/>
      <c r="I606" s="196"/>
    </row>
    <row r="607" spans="1:9">
      <c r="A607" s="150" t="s">
        <v>107</v>
      </c>
      <c r="B607" s="163" t="s">
        <v>266</v>
      </c>
      <c r="C607" s="144">
        <v>109</v>
      </c>
      <c r="D607" s="144">
        <v>115.13</v>
      </c>
      <c r="E607" s="146" t="s">
        <v>699</v>
      </c>
      <c r="G607" s="196"/>
      <c r="H607" s="196"/>
      <c r="I607" s="196"/>
    </row>
    <row r="608" spans="1:9">
      <c r="A608" s="150" t="s">
        <v>108</v>
      </c>
      <c r="B608" s="163" t="s">
        <v>266</v>
      </c>
      <c r="C608" s="144">
        <v>87.63</v>
      </c>
      <c r="D608" s="144">
        <v>93.67</v>
      </c>
      <c r="E608" s="146" t="s">
        <v>699</v>
      </c>
      <c r="G608" s="196"/>
      <c r="H608" s="196"/>
      <c r="I608" s="196"/>
    </row>
    <row r="609" spans="1:9">
      <c r="A609" s="150" t="s">
        <v>109</v>
      </c>
      <c r="B609" s="163" t="s">
        <v>266</v>
      </c>
      <c r="C609" s="144">
        <v>111.17</v>
      </c>
      <c r="D609" s="144">
        <v>118.59</v>
      </c>
      <c r="E609" s="146" t="s">
        <v>699</v>
      </c>
      <c r="G609" s="196"/>
      <c r="H609" s="196"/>
      <c r="I609" s="196"/>
    </row>
    <row r="610" spans="1:9">
      <c r="A610" s="150" t="s">
        <v>110</v>
      </c>
      <c r="B610" s="163" t="s">
        <v>266</v>
      </c>
      <c r="C610" s="144">
        <v>36.39</v>
      </c>
      <c r="D610" s="144">
        <v>38.659999999999997</v>
      </c>
      <c r="E610" s="144">
        <v>42.68</v>
      </c>
      <c r="G610" s="196"/>
      <c r="H610" s="196"/>
      <c r="I610" s="196"/>
    </row>
    <row r="611" spans="1:9">
      <c r="A611" s="150" t="s">
        <v>244</v>
      </c>
      <c r="B611" s="163" t="s">
        <v>266</v>
      </c>
      <c r="C611" s="144">
        <v>67.14</v>
      </c>
      <c r="D611" s="144">
        <v>70.84</v>
      </c>
      <c r="E611" s="146" t="s">
        <v>699</v>
      </c>
      <c r="G611" s="196"/>
      <c r="H611" s="196"/>
      <c r="I611" s="196"/>
    </row>
    <row r="612" spans="1:9">
      <c r="A612" s="150" t="s">
        <v>111</v>
      </c>
      <c r="B612" s="163" t="s">
        <v>266</v>
      </c>
      <c r="C612" s="144">
        <v>66.86</v>
      </c>
      <c r="D612" s="144">
        <v>71.040000000000006</v>
      </c>
      <c r="E612" s="146" t="s">
        <v>699</v>
      </c>
      <c r="G612" s="196"/>
      <c r="H612" s="196"/>
      <c r="I612" s="196"/>
    </row>
    <row r="613" spans="1:9">
      <c r="A613" s="150" t="s">
        <v>112</v>
      </c>
      <c r="B613" s="163" t="s">
        <v>266</v>
      </c>
      <c r="C613" s="144">
        <v>51.3</v>
      </c>
      <c r="D613" s="144">
        <v>54.57</v>
      </c>
      <c r="E613" s="146" t="s">
        <v>699</v>
      </c>
      <c r="G613" s="196"/>
      <c r="H613" s="196"/>
      <c r="I613" s="196"/>
    </row>
    <row r="614" spans="1:9">
      <c r="A614" s="150" t="s">
        <v>245</v>
      </c>
      <c r="B614" s="163" t="s">
        <v>266</v>
      </c>
      <c r="C614" s="144">
        <v>87.14</v>
      </c>
      <c r="D614" s="144">
        <v>92.55</v>
      </c>
      <c r="E614" s="146" t="s">
        <v>699</v>
      </c>
      <c r="G614" s="196"/>
      <c r="H614" s="196"/>
      <c r="I614" s="196"/>
    </row>
    <row r="615" spans="1:9">
      <c r="A615" s="150" t="s">
        <v>113</v>
      </c>
      <c r="B615" s="163" t="s">
        <v>266</v>
      </c>
      <c r="C615" s="144">
        <v>50.29</v>
      </c>
      <c r="D615" s="144">
        <v>54.15</v>
      </c>
      <c r="E615" s="146" t="s">
        <v>699</v>
      </c>
      <c r="G615" s="196"/>
      <c r="H615" s="196"/>
      <c r="I615" s="196"/>
    </row>
    <row r="616" spans="1:9">
      <c r="A616" s="150" t="s">
        <v>114</v>
      </c>
      <c r="B616" s="163" t="s">
        <v>266</v>
      </c>
      <c r="C616" s="144">
        <v>37.14</v>
      </c>
      <c r="D616" s="144">
        <v>39.49</v>
      </c>
      <c r="E616" s="146" t="s">
        <v>699</v>
      </c>
      <c r="G616" s="196"/>
      <c r="H616" s="196"/>
      <c r="I616" s="196"/>
    </row>
    <row r="617" spans="1:9">
      <c r="A617" s="150" t="s">
        <v>246</v>
      </c>
      <c r="B617" s="163" t="s">
        <v>266</v>
      </c>
      <c r="C617" s="144">
        <v>69.959999999999994</v>
      </c>
      <c r="D617" s="144">
        <v>74.34</v>
      </c>
      <c r="E617" s="146" t="s">
        <v>699</v>
      </c>
      <c r="G617" s="196"/>
      <c r="H617" s="196"/>
      <c r="I617" s="196"/>
    </row>
    <row r="618" spans="1:9">
      <c r="A618" s="150" t="s">
        <v>115</v>
      </c>
      <c r="B618" s="163" t="s">
        <v>266</v>
      </c>
      <c r="C618" s="144">
        <v>57.93</v>
      </c>
      <c r="D618" s="144">
        <v>61.2</v>
      </c>
      <c r="E618" s="144">
        <v>67.72</v>
      </c>
      <c r="G618" s="196"/>
      <c r="H618" s="196"/>
      <c r="I618" s="196"/>
    </row>
    <row r="619" spans="1:9">
      <c r="A619" s="150" t="s">
        <v>116</v>
      </c>
      <c r="B619" s="163" t="s">
        <v>266</v>
      </c>
      <c r="C619" s="144">
        <v>72.709999999999994</v>
      </c>
      <c r="D619" s="144">
        <v>77.09</v>
      </c>
      <c r="E619" s="144">
        <v>85.45</v>
      </c>
      <c r="G619" s="196"/>
      <c r="H619" s="196"/>
      <c r="I619" s="196"/>
    </row>
    <row r="620" spans="1:9">
      <c r="A620" s="150" t="s">
        <v>41</v>
      </c>
      <c r="B620" s="163" t="s">
        <v>266</v>
      </c>
      <c r="C620" s="144">
        <v>41.81</v>
      </c>
      <c r="D620" s="144">
        <v>44.69</v>
      </c>
      <c r="E620" s="144">
        <v>49.26</v>
      </c>
      <c r="G620" s="196"/>
      <c r="H620" s="196"/>
      <c r="I620" s="196"/>
    </row>
    <row r="621" spans="1:9">
      <c r="A621" s="150" t="s">
        <v>117</v>
      </c>
      <c r="B621" s="163" t="s">
        <v>266</v>
      </c>
      <c r="C621" s="144">
        <v>67.83</v>
      </c>
      <c r="D621" s="144">
        <v>72.13</v>
      </c>
      <c r="E621" s="146" t="s">
        <v>699</v>
      </c>
      <c r="G621" s="196"/>
      <c r="H621" s="196"/>
      <c r="I621" s="196"/>
    </row>
    <row r="622" spans="1:9">
      <c r="A622" s="150" t="s">
        <v>118</v>
      </c>
      <c r="B622" s="163" t="s">
        <v>266</v>
      </c>
      <c r="C622" s="144">
        <v>50.35</v>
      </c>
      <c r="D622" s="144">
        <v>53.37</v>
      </c>
      <c r="E622" s="146" t="s">
        <v>699</v>
      </c>
      <c r="G622" s="196"/>
      <c r="H622" s="196"/>
      <c r="I622" s="196"/>
    </row>
    <row r="623" spans="1:9">
      <c r="A623" s="150" t="s">
        <v>119</v>
      </c>
      <c r="B623" s="163" t="s">
        <v>266</v>
      </c>
      <c r="C623" s="144">
        <v>59</v>
      </c>
      <c r="D623" s="144">
        <v>63.11</v>
      </c>
      <c r="E623" s="144">
        <v>69.569999999999993</v>
      </c>
      <c r="G623" s="196"/>
      <c r="H623" s="196"/>
      <c r="I623" s="196"/>
    </row>
    <row r="624" spans="1:9">
      <c r="A624" s="150" t="s">
        <v>120</v>
      </c>
      <c r="B624" s="163" t="s">
        <v>266</v>
      </c>
      <c r="C624" s="144">
        <v>111.52</v>
      </c>
      <c r="D624" s="144">
        <v>118.59</v>
      </c>
      <c r="E624" s="144">
        <v>129.38</v>
      </c>
      <c r="G624" s="196"/>
      <c r="H624" s="196"/>
      <c r="I624" s="196"/>
    </row>
    <row r="625" spans="1:9">
      <c r="A625" s="150" t="s">
        <v>121</v>
      </c>
      <c r="B625" s="163" t="s">
        <v>266</v>
      </c>
      <c r="C625" s="144">
        <v>86.69</v>
      </c>
      <c r="D625" s="144">
        <v>92.76</v>
      </c>
      <c r="E625" s="144">
        <v>101.12</v>
      </c>
      <c r="G625" s="196"/>
      <c r="H625" s="196"/>
      <c r="I625" s="196"/>
    </row>
    <row r="626" spans="1:9">
      <c r="A626" s="150" t="s">
        <v>122</v>
      </c>
      <c r="B626" s="163" t="s">
        <v>266</v>
      </c>
      <c r="C626" s="144">
        <v>66.44</v>
      </c>
      <c r="D626" s="144">
        <v>70.28</v>
      </c>
      <c r="E626" s="146" t="s">
        <v>699</v>
      </c>
      <c r="G626" s="196"/>
      <c r="H626" s="196"/>
      <c r="I626" s="196"/>
    </row>
    <row r="627" spans="1:9">
      <c r="A627" s="150" t="s">
        <v>123</v>
      </c>
      <c r="B627" s="163" t="s">
        <v>266</v>
      </c>
      <c r="C627" s="144">
        <v>52.95</v>
      </c>
      <c r="D627" s="144">
        <v>56.19</v>
      </c>
      <c r="E627" s="146" t="s">
        <v>699</v>
      </c>
      <c r="G627" s="196"/>
      <c r="H627" s="196"/>
      <c r="I627" s="196"/>
    </row>
    <row r="628" spans="1:9">
      <c r="A628" s="150" t="s">
        <v>124</v>
      </c>
      <c r="B628" s="163" t="s">
        <v>266</v>
      </c>
      <c r="C628" s="144">
        <v>41.15</v>
      </c>
      <c r="D628" s="144">
        <v>43.91</v>
      </c>
      <c r="E628" s="146" t="s">
        <v>699</v>
      </c>
      <c r="G628" s="196"/>
      <c r="H628" s="196"/>
      <c r="I628" s="196"/>
    </row>
    <row r="629" spans="1:9">
      <c r="A629" s="150" t="s">
        <v>247</v>
      </c>
      <c r="B629" s="163" t="s">
        <v>266</v>
      </c>
      <c r="C629" s="144">
        <v>68.540000000000006</v>
      </c>
      <c r="D629" s="144">
        <v>72.819999999999993</v>
      </c>
      <c r="E629" s="146" t="s">
        <v>699</v>
      </c>
      <c r="G629" s="196"/>
      <c r="H629" s="196"/>
      <c r="I629" s="196"/>
    </row>
    <row r="630" spans="1:9">
      <c r="A630" s="150" t="s">
        <v>248</v>
      </c>
      <c r="B630" s="163" t="s">
        <v>266</v>
      </c>
      <c r="C630" s="144">
        <v>34.81</v>
      </c>
      <c r="D630" s="144">
        <v>36.76</v>
      </c>
      <c r="E630" s="146" t="s">
        <v>699</v>
      </c>
      <c r="G630" s="196"/>
      <c r="H630" s="196"/>
      <c r="I630" s="196"/>
    </row>
    <row r="631" spans="1:9">
      <c r="A631" s="150" t="s">
        <v>125</v>
      </c>
      <c r="B631" s="163" t="s">
        <v>266</v>
      </c>
      <c r="C631" s="144">
        <v>66.75</v>
      </c>
      <c r="D631" s="144">
        <v>70.95</v>
      </c>
      <c r="E631" s="146" t="s">
        <v>699</v>
      </c>
      <c r="G631" s="196"/>
      <c r="H631" s="196"/>
      <c r="I631" s="196"/>
    </row>
    <row r="632" spans="1:9">
      <c r="A632" s="150" t="s">
        <v>249</v>
      </c>
      <c r="B632" s="163" t="s">
        <v>266</v>
      </c>
      <c r="C632" s="144">
        <v>88.15</v>
      </c>
      <c r="D632" s="144">
        <v>93.97</v>
      </c>
      <c r="E632" s="146" t="s">
        <v>699</v>
      </c>
      <c r="G632" s="196"/>
      <c r="H632" s="196"/>
      <c r="I632" s="196"/>
    </row>
    <row r="633" spans="1:9">
      <c r="A633" s="150" t="s">
        <v>250</v>
      </c>
      <c r="B633" s="163" t="s">
        <v>266</v>
      </c>
      <c r="C633" s="144">
        <v>108.25</v>
      </c>
      <c r="D633" s="144">
        <v>114.4</v>
      </c>
      <c r="E633" s="146" t="s">
        <v>699</v>
      </c>
      <c r="G633" s="196"/>
      <c r="H633" s="196"/>
      <c r="I633" s="196"/>
    </row>
    <row r="634" spans="1:9">
      <c r="A634" s="150" t="s">
        <v>126</v>
      </c>
      <c r="B634" s="163" t="s">
        <v>266</v>
      </c>
      <c r="C634" s="144">
        <v>46.81</v>
      </c>
      <c r="D634" s="144">
        <v>49.07</v>
      </c>
      <c r="E634" s="146" t="s">
        <v>699</v>
      </c>
      <c r="G634" s="196"/>
      <c r="H634" s="196"/>
      <c r="I634" s="196"/>
    </row>
    <row r="635" spans="1:9">
      <c r="A635" s="150" t="s">
        <v>127</v>
      </c>
      <c r="B635" s="163" t="s">
        <v>266</v>
      </c>
      <c r="C635" s="144">
        <v>37.46</v>
      </c>
      <c r="D635" s="144">
        <v>39.81</v>
      </c>
      <c r="E635" s="146" t="s">
        <v>699</v>
      </c>
      <c r="G635" s="196"/>
      <c r="H635" s="196"/>
      <c r="I635" s="196"/>
    </row>
    <row r="636" spans="1:9">
      <c r="A636" s="150" t="s">
        <v>128</v>
      </c>
      <c r="B636" s="163" t="s">
        <v>266</v>
      </c>
      <c r="C636" s="144">
        <v>51.06</v>
      </c>
      <c r="D636" s="144">
        <v>54.28</v>
      </c>
      <c r="E636" s="146" t="s">
        <v>699</v>
      </c>
      <c r="G636" s="196"/>
      <c r="H636" s="196"/>
      <c r="I636" s="196"/>
    </row>
    <row r="637" spans="1:9">
      <c r="A637" s="150" t="s">
        <v>129</v>
      </c>
      <c r="B637" s="163" t="s">
        <v>266</v>
      </c>
      <c r="C637" s="144">
        <v>71.209999999999994</v>
      </c>
      <c r="D637" s="144">
        <v>75.64</v>
      </c>
      <c r="E637" s="146" t="s">
        <v>699</v>
      </c>
      <c r="G637" s="196"/>
      <c r="H637" s="196"/>
      <c r="I637" s="196"/>
    </row>
    <row r="638" spans="1:9">
      <c r="A638" s="150" t="s">
        <v>130</v>
      </c>
      <c r="B638" s="163" t="s">
        <v>266</v>
      </c>
      <c r="C638" s="144">
        <v>73.900000000000006</v>
      </c>
      <c r="D638" s="144">
        <v>78.78</v>
      </c>
      <c r="E638" s="146" t="s">
        <v>699</v>
      </c>
      <c r="G638" s="196"/>
      <c r="H638" s="196"/>
      <c r="I638" s="196"/>
    </row>
    <row r="639" spans="1:9">
      <c r="A639" s="150" t="s">
        <v>131</v>
      </c>
      <c r="B639" s="163" t="s">
        <v>266</v>
      </c>
      <c r="C639" s="144">
        <v>63</v>
      </c>
      <c r="D639" s="144">
        <v>67.05</v>
      </c>
      <c r="E639" s="146" t="s">
        <v>699</v>
      </c>
      <c r="G639" s="196"/>
      <c r="H639" s="196"/>
      <c r="I639" s="196"/>
    </row>
    <row r="640" spans="1:9">
      <c r="A640" s="150" t="s">
        <v>132</v>
      </c>
      <c r="B640" s="163" t="s">
        <v>266</v>
      </c>
      <c r="C640" s="144">
        <v>45.32</v>
      </c>
      <c r="D640" s="144">
        <v>48.19</v>
      </c>
      <c r="E640" s="146" t="s">
        <v>699</v>
      </c>
      <c r="G640" s="196"/>
      <c r="H640" s="196"/>
      <c r="I640" s="196"/>
    </row>
    <row r="641" spans="1:9">
      <c r="A641" s="150" t="s">
        <v>251</v>
      </c>
      <c r="B641" s="163" t="s">
        <v>266</v>
      </c>
      <c r="C641" s="144">
        <v>61.52</v>
      </c>
      <c r="D641" s="144">
        <v>64.97</v>
      </c>
      <c r="E641" s="146" t="s">
        <v>699</v>
      </c>
      <c r="G641" s="196"/>
      <c r="H641" s="196"/>
      <c r="I641" s="196"/>
    </row>
    <row r="642" spans="1:9">
      <c r="A642" s="150" t="s">
        <v>133</v>
      </c>
      <c r="B642" s="163" t="s">
        <v>266</v>
      </c>
      <c r="C642" s="144">
        <v>68.900000000000006</v>
      </c>
      <c r="D642" s="144">
        <v>73.72</v>
      </c>
      <c r="E642" s="146" t="s">
        <v>699</v>
      </c>
      <c r="G642" s="196"/>
      <c r="H642" s="196"/>
      <c r="I642" s="196"/>
    </row>
    <row r="643" spans="1:9">
      <c r="A643" s="150" t="s">
        <v>134</v>
      </c>
      <c r="B643" s="163" t="s">
        <v>266</v>
      </c>
      <c r="C643" s="144">
        <v>44.47</v>
      </c>
      <c r="D643" s="144">
        <v>46.96</v>
      </c>
      <c r="E643" s="146" t="s">
        <v>699</v>
      </c>
      <c r="G643" s="196"/>
      <c r="H643" s="196"/>
      <c r="I643" s="196"/>
    </row>
    <row r="644" spans="1:9">
      <c r="A644" s="150" t="s">
        <v>135</v>
      </c>
      <c r="B644" s="163" t="s">
        <v>266</v>
      </c>
      <c r="C644" s="144">
        <v>83.19</v>
      </c>
      <c r="D644" s="144">
        <v>87.91</v>
      </c>
      <c r="E644" s="146" t="s">
        <v>699</v>
      </c>
      <c r="G644" s="196"/>
      <c r="H644" s="196"/>
      <c r="I644" s="196"/>
    </row>
    <row r="645" spans="1:9">
      <c r="A645" s="150" t="s">
        <v>136</v>
      </c>
      <c r="B645" s="163" t="s">
        <v>266</v>
      </c>
      <c r="C645" s="144">
        <v>66.569999999999993</v>
      </c>
      <c r="D645" s="144">
        <v>71.010000000000005</v>
      </c>
      <c r="E645" s="146" t="s">
        <v>699</v>
      </c>
      <c r="G645" s="196"/>
      <c r="H645" s="196"/>
      <c r="I645" s="196"/>
    </row>
    <row r="646" spans="1:9">
      <c r="A646" s="150" t="s">
        <v>137</v>
      </c>
      <c r="B646" s="163" t="s">
        <v>266</v>
      </c>
      <c r="C646" s="144">
        <v>80.069999999999993</v>
      </c>
      <c r="D646" s="144">
        <v>85.05</v>
      </c>
      <c r="E646" s="146" t="s">
        <v>699</v>
      </c>
      <c r="G646" s="196"/>
      <c r="H646" s="196"/>
      <c r="I646" s="196"/>
    </row>
    <row r="647" spans="1:9">
      <c r="A647" s="150" t="s">
        <v>138</v>
      </c>
      <c r="B647" s="163" t="s">
        <v>266</v>
      </c>
      <c r="C647" s="144">
        <v>60.08</v>
      </c>
      <c r="D647" s="144">
        <v>63.61</v>
      </c>
      <c r="E647" s="146" t="s">
        <v>699</v>
      </c>
      <c r="G647" s="196"/>
      <c r="H647" s="196"/>
      <c r="I647" s="196"/>
    </row>
    <row r="648" spans="1:9">
      <c r="A648" s="150" t="s">
        <v>139</v>
      </c>
      <c r="B648" s="163" t="s">
        <v>266</v>
      </c>
      <c r="C648" s="144">
        <v>102</v>
      </c>
      <c r="D648" s="144">
        <v>108.47</v>
      </c>
      <c r="E648" s="146" t="s">
        <v>699</v>
      </c>
      <c r="G648" s="196"/>
      <c r="H648" s="196"/>
      <c r="I648" s="196"/>
    </row>
    <row r="649" spans="1:9">
      <c r="A649" s="150" t="s">
        <v>140</v>
      </c>
      <c r="B649" s="163" t="s">
        <v>266</v>
      </c>
      <c r="C649" s="144">
        <v>46.48</v>
      </c>
      <c r="D649" s="144">
        <v>49.74</v>
      </c>
      <c r="E649" s="146" t="s">
        <v>699</v>
      </c>
      <c r="G649" s="196"/>
      <c r="H649" s="196"/>
      <c r="I649" s="196"/>
    </row>
    <row r="650" spans="1:9">
      <c r="A650" s="150" t="s">
        <v>141</v>
      </c>
      <c r="B650" s="163" t="s">
        <v>266</v>
      </c>
      <c r="C650" s="144">
        <v>82.65</v>
      </c>
      <c r="D650" s="144">
        <v>87.92</v>
      </c>
      <c r="E650" s="146" t="s">
        <v>699</v>
      </c>
      <c r="G650" s="196"/>
      <c r="H650" s="196"/>
      <c r="I650" s="196"/>
    </row>
    <row r="651" spans="1:9">
      <c r="A651" s="150" t="s">
        <v>142</v>
      </c>
      <c r="B651" s="163" t="s">
        <v>266</v>
      </c>
      <c r="C651" s="144">
        <v>126.51</v>
      </c>
      <c r="D651" s="144">
        <v>135.19</v>
      </c>
      <c r="E651" s="146" t="s">
        <v>699</v>
      </c>
      <c r="G651" s="196"/>
      <c r="H651" s="196"/>
      <c r="I651" s="196"/>
    </row>
    <row r="652" spans="1:9">
      <c r="A652" s="150" t="s">
        <v>143</v>
      </c>
      <c r="B652" s="163" t="s">
        <v>266</v>
      </c>
      <c r="C652" s="144">
        <v>58.86</v>
      </c>
      <c r="D652" s="144">
        <v>62.73</v>
      </c>
      <c r="E652" s="146" t="s">
        <v>699</v>
      </c>
      <c r="G652" s="196"/>
      <c r="H652" s="196"/>
      <c r="I652" s="196"/>
    </row>
    <row r="653" spans="1:9">
      <c r="A653" s="150" t="s">
        <v>189</v>
      </c>
      <c r="B653" s="163" t="s">
        <v>266</v>
      </c>
      <c r="C653" s="144" t="s">
        <v>699</v>
      </c>
      <c r="D653" s="144">
        <v>147.29</v>
      </c>
      <c r="E653" s="146" t="s">
        <v>699</v>
      </c>
      <c r="G653" s="196"/>
      <c r="H653" s="196"/>
      <c r="I653" s="196"/>
    </row>
    <row r="654" spans="1:9">
      <c r="A654" s="150" t="s">
        <v>144</v>
      </c>
      <c r="B654" s="163" t="s">
        <v>266</v>
      </c>
      <c r="C654" s="144">
        <v>101.92</v>
      </c>
      <c r="D654" s="144">
        <v>109.01</v>
      </c>
      <c r="E654" s="146" t="s">
        <v>699</v>
      </c>
      <c r="G654" s="196"/>
      <c r="H654" s="196"/>
      <c r="I654" s="196"/>
    </row>
    <row r="655" spans="1:9">
      <c r="A655" s="150" t="s">
        <v>252</v>
      </c>
      <c r="B655" s="163" t="s">
        <v>266</v>
      </c>
      <c r="C655" s="144">
        <v>64.47</v>
      </c>
      <c r="D655" s="144">
        <v>68.88</v>
      </c>
      <c r="E655" s="146" t="s">
        <v>699</v>
      </c>
      <c r="G655" s="196"/>
      <c r="H655" s="196"/>
      <c r="I655" s="196"/>
    </row>
    <row r="656" spans="1:9">
      <c r="A656" s="150" t="s">
        <v>145</v>
      </c>
      <c r="B656" s="163" t="s">
        <v>266</v>
      </c>
      <c r="C656" s="144">
        <v>89.28</v>
      </c>
      <c r="D656" s="144">
        <v>95.25</v>
      </c>
      <c r="E656" s="146" t="s">
        <v>699</v>
      </c>
      <c r="G656" s="196"/>
      <c r="H656" s="196"/>
      <c r="I656" s="196"/>
    </row>
    <row r="657" spans="1:9">
      <c r="A657" s="150" t="s">
        <v>146</v>
      </c>
      <c r="B657" s="163" t="s">
        <v>266</v>
      </c>
      <c r="C657" s="144">
        <v>89.31</v>
      </c>
      <c r="D657" s="144">
        <v>94.92</v>
      </c>
      <c r="E657" s="146" t="s">
        <v>699</v>
      </c>
      <c r="G657" s="196"/>
      <c r="H657" s="196"/>
      <c r="I657" s="196"/>
    </row>
    <row r="658" spans="1:9">
      <c r="A658" s="150" t="s">
        <v>147</v>
      </c>
      <c r="B658" s="163" t="s">
        <v>266</v>
      </c>
      <c r="C658" s="144">
        <v>58.77</v>
      </c>
      <c r="D658" s="144">
        <v>62.5</v>
      </c>
      <c r="E658" s="146" t="s">
        <v>699</v>
      </c>
      <c r="G658" s="196"/>
      <c r="H658" s="196"/>
      <c r="I658" s="196"/>
    </row>
    <row r="659" spans="1:9">
      <c r="A659" s="150" t="s">
        <v>148</v>
      </c>
      <c r="B659" s="163" t="s">
        <v>266</v>
      </c>
      <c r="C659" s="144">
        <v>41.5</v>
      </c>
      <c r="D659" s="144">
        <v>44.02</v>
      </c>
      <c r="E659" s="146" t="s">
        <v>699</v>
      </c>
      <c r="G659" s="196"/>
      <c r="H659" s="196"/>
      <c r="I659" s="196"/>
    </row>
    <row r="660" spans="1:9">
      <c r="A660" s="150" t="s">
        <v>149</v>
      </c>
      <c r="B660" s="163" t="s">
        <v>266</v>
      </c>
      <c r="C660" s="144">
        <v>86</v>
      </c>
      <c r="D660" s="144">
        <v>91.05</v>
      </c>
      <c r="E660" s="146" t="s">
        <v>699</v>
      </c>
      <c r="G660" s="196"/>
      <c r="H660" s="196"/>
      <c r="I660" s="196"/>
    </row>
    <row r="661" spans="1:9">
      <c r="A661" s="150" t="s">
        <v>150</v>
      </c>
      <c r="B661" s="163" t="s">
        <v>266</v>
      </c>
      <c r="C661" s="144">
        <v>33.58</v>
      </c>
      <c r="D661" s="144">
        <v>36.130000000000003</v>
      </c>
      <c r="E661" s="146" t="s">
        <v>699</v>
      </c>
      <c r="G661" s="196"/>
      <c r="H661" s="196"/>
      <c r="I661" s="196"/>
    </row>
    <row r="662" spans="1:9">
      <c r="A662" s="150" t="s">
        <v>151</v>
      </c>
      <c r="B662" s="163" t="s">
        <v>266</v>
      </c>
      <c r="C662" s="144">
        <v>70.73</v>
      </c>
      <c r="D662" s="144">
        <v>75.53</v>
      </c>
      <c r="E662" s="146" t="s">
        <v>699</v>
      </c>
      <c r="G662" s="196"/>
      <c r="H662" s="196"/>
      <c r="I662" s="196"/>
    </row>
    <row r="663" spans="1:9">
      <c r="A663" s="150" t="s">
        <v>152</v>
      </c>
      <c r="B663" s="163" t="s">
        <v>266</v>
      </c>
      <c r="C663" s="144">
        <v>53.8</v>
      </c>
      <c r="D663" s="144">
        <v>56.93</v>
      </c>
      <c r="E663" s="146" t="s">
        <v>699</v>
      </c>
      <c r="G663" s="196"/>
      <c r="H663" s="196"/>
      <c r="I663" s="196"/>
    </row>
    <row r="664" spans="1:9">
      <c r="A664" s="150" t="s">
        <v>153</v>
      </c>
      <c r="B664" s="163" t="s">
        <v>266</v>
      </c>
      <c r="C664" s="144">
        <v>89.29</v>
      </c>
      <c r="D664" s="144">
        <v>95.44</v>
      </c>
      <c r="E664" s="146" t="s">
        <v>699</v>
      </c>
      <c r="G664" s="196"/>
      <c r="H664" s="196"/>
      <c r="I664" s="196"/>
    </row>
    <row r="665" spans="1:9">
      <c r="A665" s="150" t="s">
        <v>154</v>
      </c>
      <c r="B665" s="163" t="s">
        <v>266</v>
      </c>
      <c r="C665" s="144">
        <v>41.65</v>
      </c>
      <c r="D665" s="144">
        <v>44.24</v>
      </c>
      <c r="E665" s="146" t="s">
        <v>699</v>
      </c>
      <c r="G665" s="196"/>
      <c r="H665" s="196"/>
      <c r="I665" s="196"/>
    </row>
    <row r="666" spans="1:9">
      <c r="A666" s="150" t="s">
        <v>155</v>
      </c>
      <c r="B666" s="163" t="s">
        <v>266</v>
      </c>
      <c r="C666" s="144">
        <v>65.099999999999994</v>
      </c>
      <c r="D666" s="144">
        <v>68.95</v>
      </c>
      <c r="E666" s="144">
        <v>76.260000000000005</v>
      </c>
      <c r="G666" s="196"/>
      <c r="H666" s="196"/>
      <c r="I666" s="196"/>
    </row>
    <row r="667" spans="1:9">
      <c r="A667" s="150" t="s">
        <v>253</v>
      </c>
      <c r="B667" s="163" t="s">
        <v>266</v>
      </c>
      <c r="C667" s="144">
        <v>90.46</v>
      </c>
      <c r="D667" s="144">
        <v>95.84</v>
      </c>
      <c r="E667" s="144">
        <v>105.97</v>
      </c>
      <c r="G667" s="196"/>
      <c r="H667" s="196"/>
      <c r="I667" s="196"/>
    </row>
    <row r="668" spans="1:9">
      <c r="A668" s="150" t="s">
        <v>156</v>
      </c>
      <c r="B668" s="163" t="s">
        <v>266</v>
      </c>
      <c r="C668" s="144">
        <v>90.94</v>
      </c>
      <c r="D668" s="144">
        <v>97.23</v>
      </c>
      <c r="E668" s="146" t="s">
        <v>699</v>
      </c>
      <c r="G668" s="196"/>
      <c r="H668" s="196"/>
      <c r="I668" s="196"/>
    </row>
    <row r="669" spans="1:9">
      <c r="A669" s="150" t="s">
        <v>157</v>
      </c>
      <c r="B669" s="163" t="s">
        <v>266</v>
      </c>
      <c r="C669" s="144">
        <v>60.15</v>
      </c>
      <c r="D669" s="144">
        <v>63.93</v>
      </c>
      <c r="E669" s="146" t="s">
        <v>699</v>
      </c>
      <c r="G669" s="196"/>
      <c r="H669" s="196"/>
      <c r="I669" s="196"/>
    </row>
    <row r="670" spans="1:9">
      <c r="A670" s="150" t="s">
        <v>158</v>
      </c>
      <c r="B670" s="163" t="s">
        <v>266</v>
      </c>
      <c r="C670" s="144">
        <v>116.53</v>
      </c>
      <c r="D670" s="144">
        <v>124.43</v>
      </c>
      <c r="E670" s="146" t="s">
        <v>699</v>
      </c>
      <c r="G670" s="196"/>
      <c r="H670" s="196"/>
      <c r="I670" s="196"/>
    </row>
    <row r="671" spans="1:9">
      <c r="A671" s="150" t="s">
        <v>159</v>
      </c>
      <c r="B671" s="163" t="s">
        <v>266</v>
      </c>
      <c r="C671" s="144">
        <v>38.72</v>
      </c>
      <c r="D671" s="144">
        <v>41.08</v>
      </c>
      <c r="E671" s="146" t="s">
        <v>699</v>
      </c>
      <c r="G671" s="196"/>
      <c r="H671" s="196"/>
      <c r="I671" s="196"/>
    </row>
    <row r="672" spans="1:9">
      <c r="A672" s="150" t="s">
        <v>160</v>
      </c>
      <c r="B672" s="163" t="s">
        <v>266</v>
      </c>
      <c r="C672" s="144">
        <v>54.21</v>
      </c>
      <c r="D672" s="144">
        <v>58.02</v>
      </c>
      <c r="E672" s="146" t="s">
        <v>699</v>
      </c>
      <c r="G672" s="196"/>
      <c r="H672" s="196"/>
      <c r="I672" s="196"/>
    </row>
    <row r="673" spans="1:9">
      <c r="A673" s="150" t="s">
        <v>161</v>
      </c>
      <c r="B673" s="163" t="s">
        <v>266</v>
      </c>
      <c r="C673" s="144">
        <v>76.27</v>
      </c>
      <c r="D673" s="144">
        <v>81.569999999999993</v>
      </c>
      <c r="E673" s="146" t="s">
        <v>699</v>
      </c>
      <c r="G673" s="196"/>
      <c r="H673" s="196"/>
      <c r="I673" s="196"/>
    </row>
    <row r="674" spans="1:9">
      <c r="A674" s="150" t="s">
        <v>40</v>
      </c>
      <c r="B674" s="163" t="s">
        <v>266</v>
      </c>
      <c r="C674" s="144">
        <v>83.75</v>
      </c>
      <c r="D674" s="144">
        <v>88.97</v>
      </c>
      <c r="E674" s="146" t="s">
        <v>699</v>
      </c>
      <c r="G674" s="196"/>
      <c r="H674" s="196"/>
      <c r="I674" s="196"/>
    </row>
    <row r="675" spans="1:9">
      <c r="A675" s="150" t="s">
        <v>254</v>
      </c>
      <c r="B675" s="163" t="s">
        <v>266</v>
      </c>
      <c r="C675" s="144">
        <v>57.69</v>
      </c>
      <c r="D675" s="144">
        <v>61.59</v>
      </c>
      <c r="E675" s="146" t="s">
        <v>699</v>
      </c>
      <c r="G675" s="196"/>
      <c r="H675" s="196"/>
      <c r="I675" s="196"/>
    </row>
    <row r="676" spans="1:9">
      <c r="A676" s="150" t="s">
        <v>255</v>
      </c>
      <c r="B676" s="163" t="s">
        <v>266</v>
      </c>
      <c r="C676" s="144">
        <v>71.92</v>
      </c>
      <c r="D676" s="144">
        <v>76.62</v>
      </c>
      <c r="E676" s="146" t="s">
        <v>699</v>
      </c>
      <c r="G676" s="196"/>
      <c r="H676" s="196"/>
      <c r="I676" s="196"/>
    </row>
    <row r="677" spans="1:9">
      <c r="A677" s="150" t="s">
        <v>256</v>
      </c>
      <c r="B677" s="163" t="s">
        <v>266</v>
      </c>
      <c r="C677" s="144">
        <v>107.98</v>
      </c>
      <c r="D677" s="144">
        <v>114.98</v>
      </c>
      <c r="E677" s="146" t="s">
        <v>699</v>
      </c>
      <c r="G677" s="196"/>
      <c r="H677" s="196"/>
      <c r="I677" s="196"/>
    </row>
    <row r="678" spans="1:9">
      <c r="A678" s="150" t="s">
        <v>162</v>
      </c>
      <c r="B678" s="163" t="s">
        <v>266</v>
      </c>
      <c r="C678" s="144">
        <v>52.45</v>
      </c>
      <c r="D678" s="144">
        <v>55.65</v>
      </c>
      <c r="E678" s="144">
        <v>61.73</v>
      </c>
      <c r="G678" s="196"/>
      <c r="H678" s="196"/>
      <c r="I678" s="196"/>
    </row>
    <row r="679" spans="1:9">
      <c r="A679" s="150" t="s">
        <v>163</v>
      </c>
      <c r="B679" s="163" t="s">
        <v>266</v>
      </c>
      <c r="C679" s="144">
        <v>51.6</v>
      </c>
      <c r="D679" s="144">
        <v>54.64</v>
      </c>
      <c r="E679" s="144">
        <v>59.92</v>
      </c>
      <c r="G679" s="196"/>
      <c r="H679" s="196"/>
      <c r="I679" s="196"/>
    </row>
    <row r="680" spans="1:9">
      <c r="A680" s="150" t="s">
        <v>164</v>
      </c>
      <c r="B680" s="163" t="s">
        <v>266</v>
      </c>
      <c r="C680" s="144">
        <v>67.84</v>
      </c>
      <c r="D680" s="144">
        <v>72.099999999999994</v>
      </c>
      <c r="E680" s="146" t="s">
        <v>699</v>
      </c>
      <c r="G680" s="196"/>
      <c r="H680" s="196"/>
      <c r="I680" s="196"/>
    </row>
    <row r="681" spans="1:9">
      <c r="A681" s="150" t="s">
        <v>165</v>
      </c>
      <c r="B681" s="163" t="s">
        <v>266</v>
      </c>
      <c r="C681" s="144">
        <v>32.71</v>
      </c>
      <c r="D681" s="144">
        <v>34.56</v>
      </c>
      <c r="E681" s="144">
        <v>38.479999999999997</v>
      </c>
      <c r="G681" s="196"/>
      <c r="H681" s="196"/>
      <c r="I681" s="196"/>
    </row>
    <row r="682" spans="1:9">
      <c r="A682" s="150" t="s">
        <v>166</v>
      </c>
      <c r="B682" s="163" t="s">
        <v>266</v>
      </c>
      <c r="C682" s="144">
        <v>40.65</v>
      </c>
      <c r="D682" s="144">
        <v>43</v>
      </c>
      <c r="E682" s="146" t="s">
        <v>699</v>
      </c>
      <c r="G682" s="196"/>
      <c r="H682" s="196"/>
      <c r="I682" s="196"/>
    </row>
    <row r="683" spans="1:9">
      <c r="A683" s="150" t="s">
        <v>167</v>
      </c>
      <c r="B683" s="163" t="s">
        <v>266</v>
      </c>
      <c r="C683" s="144">
        <v>69.44</v>
      </c>
      <c r="D683" s="144">
        <v>74.39</v>
      </c>
      <c r="E683" s="146" t="s">
        <v>699</v>
      </c>
      <c r="G683" s="196"/>
      <c r="H683" s="196"/>
      <c r="I683" s="196"/>
    </row>
    <row r="684" spans="1:9">
      <c r="A684" s="150" t="s">
        <v>168</v>
      </c>
      <c r="B684" s="163" t="s">
        <v>266</v>
      </c>
      <c r="C684" s="144">
        <v>62.31</v>
      </c>
      <c r="D684" s="144">
        <v>65.930000000000007</v>
      </c>
      <c r="E684" s="146" t="s">
        <v>699</v>
      </c>
      <c r="G684" s="196"/>
      <c r="H684" s="196"/>
      <c r="I684" s="196"/>
    </row>
    <row r="685" spans="1:9">
      <c r="A685" s="150" t="s">
        <v>169</v>
      </c>
      <c r="B685" s="163" t="s">
        <v>266</v>
      </c>
      <c r="C685" s="144">
        <v>70.03</v>
      </c>
      <c r="D685" s="144">
        <v>74.569999999999993</v>
      </c>
      <c r="E685" s="146" t="s">
        <v>699</v>
      </c>
      <c r="G685" s="196"/>
      <c r="H685" s="196"/>
      <c r="I685" s="196"/>
    </row>
    <row r="686" spans="1:9">
      <c r="A686" s="150" t="s">
        <v>170</v>
      </c>
      <c r="B686" s="163" t="s">
        <v>266</v>
      </c>
      <c r="C686" s="144">
        <v>41.83</v>
      </c>
      <c r="D686" s="144">
        <v>44.59</v>
      </c>
      <c r="E686" s="146" t="s">
        <v>699</v>
      </c>
      <c r="G686" s="196"/>
      <c r="H686" s="196"/>
      <c r="I686" s="196"/>
    </row>
    <row r="687" spans="1:9">
      <c r="A687" s="150" t="s">
        <v>171</v>
      </c>
      <c r="B687" s="163" t="s">
        <v>266</v>
      </c>
      <c r="C687" s="144">
        <v>83.83</v>
      </c>
      <c r="D687" s="144">
        <v>89.09</v>
      </c>
      <c r="E687" s="146" t="s">
        <v>699</v>
      </c>
      <c r="G687" s="196"/>
      <c r="H687" s="196"/>
      <c r="I687" s="196"/>
    </row>
    <row r="688" spans="1:9">
      <c r="A688" s="150" t="s">
        <v>172</v>
      </c>
      <c r="B688" s="163" t="s">
        <v>266</v>
      </c>
      <c r="C688" s="144">
        <v>66.739999999999995</v>
      </c>
      <c r="D688" s="144">
        <v>71.39</v>
      </c>
      <c r="E688" s="146" t="s">
        <v>699</v>
      </c>
      <c r="G688" s="196"/>
      <c r="H688" s="196"/>
      <c r="I688" s="196"/>
    </row>
    <row r="689" spans="1:9">
      <c r="A689" s="150" t="s">
        <v>175</v>
      </c>
      <c r="B689" s="163" t="s">
        <v>266</v>
      </c>
      <c r="C689" s="144">
        <v>58.85</v>
      </c>
      <c r="D689" s="144">
        <v>62.04</v>
      </c>
      <c r="E689" s="146" t="s">
        <v>699</v>
      </c>
      <c r="G689" s="196"/>
      <c r="H689" s="196"/>
      <c r="I689" s="196"/>
    </row>
    <row r="690" spans="1:9">
      <c r="A690" s="150" t="s">
        <v>173</v>
      </c>
      <c r="B690" s="163" t="s">
        <v>266</v>
      </c>
      <c r="C690" s="144">
        <v>124.14</v>
      </c>
      <c r="D690" s="144">
        <v>130.99</v>
      </c>
      <c r="E690" s="146" t="s">
        <v>699</v>
      </c>
      <c r="G690" s="196"/>
      <c r="H690" s="196"/>
      <c r="I690" s="196"/>
    </row>
    <row r="691" spans="1:9">
      <c r="A691" s="150" t="s">
        <v>174</v>
      </c>
      <c r="B691" s="163" t="s">
        <v>266</v>
      </c>
      <c r="C691" s="144">
        <v>46.41</v>
      </c>
      <c r="D691" s="144">
        <v>49.9</v>
      </c>
      <c r="E691" s="146" t="s">
        <v>699</v>
      </c>
      <c r="G691" s="196"/>
      <c r="H691" s="196"/>
      <c r="I691" s="196"/>
    </row>
    <row r="692" spans="1:9">
      <c r="A692" s="150" t="s">
        <v>176</v>
      </c>
      <c r="B692" s="163" t="s">
        <v>266</v>
      </c>
      <c r="C692" s="144">
        <v>71.37</v>
      </c>
      <c r="D692" s="144">
        <v>76</v>
      </c>
      <c r="E692" s="146" t="s">
        <v>699</v>
      </c>
      <c r="G692" s="196"/>
      <c r="H692" s="196"/>
      <c r="I692" s="196"/>
    </row>
    <row r="693" spans="1:9">
      <c r="A693" s="150" t="s">
        <v>257</v>
      </c>
      <c r="B693" s="163" t="s">
        <v>266</v>
      </c>
      <c r="C693" s="144">
        <v>65.84</v>
      </c>
      <c r="D693" s="144">
        <v>69.650000000000006</v>
      </c>
      <c r="E693" s="146" t="s">
        <v>699</v>
      </c>
      <c r="G693" s="196"/>
      <c r="H693" s="196"/>
      <c r="I693" s="196"/>
    </row>
    <row r="694" spans="1:9">
      <c r="A694" s="150" t="s">
        <v>258</v>
      </c>
      <c r="B694" s="163" t="s">
        <v>266</v>
      </c>
      <c r="C694" s="144">
        <v>87.55</v>
      </c>
      <c r="D694" s="144">
        <v>92.28</v>
      </c>
      <c r="E694" s="146" t="s">
        <v>699</v>
      </c>
      <c r="G694" s="196"/>
      <c r="H694" s="196"/>
      <c r="I694" s="196"/>
    </row>
    <row r="695" spans="1:9">
      <c r="A695" s="150" t="s">
        <v>177</v>
      </c>
      <c r="B695" s="163" t="s">
        <v>266</v>
      </c>
      <c r="C695" s="144">
        <v>54.43</v>
      </c>
      <c r="D695" s="144">
        <v>59.02</v>
      </c>
      <c r="E695" s="146" t="s">
        <v>699</v>
      </c>
      <c r="G695" s="196"/>
      <c r="H695" s="196"/>
      <c r="I695" s="196"/>
    </row>
    <row r="696" spans="1:9">
      <c r="A696" s="150" t="s">
        <v>178</v>
      </c>
      <c r="B696" s="163" t="s">
        <v>266</v>
      </c>
      <c r="C696" s="144">
        <v>79.86</v>
      </c>
      <c r="D696" s="144">
        <v>85.35</v>
      </c>
      <c r="E696" s="146" t="s">
        <v>699</v>
      </c>
      <c r="G696" s="196"/>
      <c r="H696" s="196"/>
      <c r="I696" s="196"/>
    </row>
    <row r="697" spans="1:9">
      <c r="A697" s="150" t="s">
        <v>179</v>
      </c>
      <c r="B697" s="163" t="s">
        <v>266</v>
      </c>
      <c r="C697" s="144">
        <v>92.57</v>
      </c>
      <c r="D697" s="144">
        <v>98.43</v>
      </c>
      <c r="E697" s="144">
        <v>107.22</v>
      </c>
      <c r="G697" s="196"/>
      <c r="H697" s="196"/>
      <c r="I697" s="196"/>
    </row>
    <row r="698" spans="1:9">
      <c r="A698" s="150" t="s">
        <v>180</v>
      </c>
      <c r="B698" s="163" t="s">
        <v>266</v>
      </c>
      <c r="C698" s="144">
        <v>63.39</v>
      </c>
      <c r="D698" s="144">
        <v>67.86</v>
      </c>
      <c r="E698" s="144">
        <v>75.599999999999994</v>
      </c>
      <c r="G698" s="196"/>
      <c r="H698" s="196"/>
      <c r="I698" s="196"/>
    </row>
    <row r="699" spans="1:9">
      <c r="A699" s="150" t="s">
        <v>181</v>
      </c>
      <c r="B699" s="163" t="s">
        <v>266</v>
      </c>
      <c r="C699" s="144">
        <v>36.880000000000003</v>
      </c>
      <c r="D699" s="144">
        <v>38.96</v>
      </c>
      <c r="E699" s="144">
        <v>43.1</v>
      </c>
      <c r="G699" s="196"/>
      <c r="H699" s="196"/>
      <c r="I699" s="196"/>
    </row>
    <row r="700" spans="1:9">
      <c r="A700" s="150" t="s">
        <v>182</v>
      </c>
      <c r="B700" s="163" t="s">
        <v>266</v>
      </c>
      <c r="C700" s="144">
        <v>47.12</v>
      </c>
      <c r="D700" s="144">
        <v>50.63</v>
      </c>
      <c r="E700" s="144">
        <v>55.33</v>
      </c>
      <c r="G700" s="196"/>
      <c r="H700" s="196"/>
      <c r="I700" s="196"/>
    </row>
    <row r="701" spans="1:9">
      <c r="A701" s="150" t="s">
        <v>259</v>
      </c>
      <c r="B701" s="163" t="s">
        <v>266</v>
      </c>
      <c r="C701" s="144">
        <v>73.08</v>
      </c>
      <c r="D701" s="144">
        <v>77.819999999999993</v>
      </c>
      <c r="E701" s="144">
        <v>84.39</v>
      </c>
      <c r="G701" s="196"/>
      <c r="H701" s="196"/>
      <c r="I701" s="196"/>
    </row>
    <row r="702" spans="1:9">
      <c r="A702" s="150" t="s">
        <v>184</v>
      </c>
      <c r="B702" s="163" t="s">
        <v>266</v>
      </c>
      <c r="C702" s="144">
        <v>57.24</v>
      </c>
      <c r="D702" s="144">
        <v>61.14</v>
      </c>
      <c r="E702" s="146" t="s">
        <v>699</v>
      </c>
      <c r="G702" s="196"/>
      <c r="H702" s="196"/>
      <c r="I702" s="196"/>
    </row>
    <row r="703" spans="1:9">
      <c r="A703" s="150" t="s">
        <v>260</v>
      </c>
      <c r="B703" s="163" t="s">
        <v>266</v>
      </c>
      <c r="C703" s="144">
        <v>75.099999999999994</v>
      </c>
      <c r="D703" s="144">
        <v>80.27</v>
      </c>
      <c r="E703" s="146" t="s">
        <v>699</v>
      </c>
      <c r="G703" s="196"/>
      <c r="H703" s="196"/>
      <c r="I703" s="196"/>
    </row>
    <row r="704" spans="1:9">
      <c r="A704" s="150" t="s">
        <v>185</v>
      </c>
      <c r="B704" s="163" t="s">
        <v>266</v>
      </c>
      <c r="C704" s="144">
        <v>51.23</v>
      </c>
      <c r="D704" s="144">
        <v>54.27</v>
      </c>
      <c r="E704" s="146" t="s">
        <v>699</v>
      </c>
      <c r="G704" s="196"/>
      <c r="H704" s="196"/>
      <c r="I704" s="196"/>
    </row>
    <row r="705" spans="1:9">
      <c r="A705" s="150" t="s">
        <v>186</v>
      </c>
      <c r="B705" s="163" t="s">
        <v>266</v>
      </c>
      <c r="C705" s="144">
        <v>55.79</v>
      </c>
      <c r="D705" s="144">
        <v>58.9</v>
      </c>
      <c r="E705" s="146" t="s">
        <v>699</v>
      </c>
      <c r="G705" s="196"/>
      <c r="H705" s="196"/>
      <c r="I705" s="196"/>
    </row>
    <row r="706" spans="1:9">
      <c r="A706" s="150" t="s">
        <v>261</v>
      </c>
      <c r="B706" s="163" t="s">
        <v>266</v>
      </c>
      <c r="C706" s="144">
        <v>75.239999999999995</v>
      </c>
      <c r="D706" s="144">
        <v>79.680000000000007</v>
      </c>
      <c r="E706" s="146" t="s">
        <v>699</v>
      </c>
      <c r="G706" s="196"/>
      <c r="H706" s="196"/>
      <c r="I706" s="196"/>
    </row>
    <row r="707" spans="1:9">
      <c r="A707" s="150" t="s">
        <v>187</v>
      </c>
      <c r="B707" s="163" t="s">
        <v>266</v>
      </c>
      <c r="C707" s="144">
        <v>76.459999999999994</v>
      </c>
      <c r="D707" s="144">
        <v>81.11</v>
      </c>
      <c r="E707" s="146" t="s">
        <v>699</v>
      </c>
      <c r="G707" s="196"/>
      <c r="H707" s="196"/>
      <c r="I707" s="196"/>
    </row>
    <row r="708" spans="1:9" ht="15.75" thickBot="1">
      <c r="A708" s="150" t="s">
        <v>188</v>
      </c>
      <c r="B708" s="163" t="s">
        <v>266</v>
      </c>
      <c r="C708" s="144">
        <v>40.47</v>
      </c>
      <c r="D708" s="144">
        <v>42.74</v>
      </c>
      <c r="E708" s="147" t="s">
        <v>699</v>
      </c>
      <c r="G708" s="196"/>
      <c r="H708" s="196"/>
      <c r="I708" s="196"/>
    </row>
    <row r="709" spans="1:9">
      <c r="A709" s="150" t="s">
        <v>42</v>
      </c>
      <c r="B709" s="163" t="s">
        <v>267</v>
      </c>
      <c r="C709" s="144">
        <v>48.81</v>
      </c>
      <c r="D709" s="144">
        <v>51.83</v>
      </c>
      <c r="E709" s="145" t="s">
        <v>699</v>
      </c>
      <c r="G709" s="196"/>
      <c r="H709" s="196"/>
      <c r="I709" s="196"/>
    </row>
    <row r="710" spans="1:9">
      <c r="A710" s="150" t="s">
        <v>43</v>
      </c>
      <c r="B710" s="163" t="s">
        <v>267</v>
      </c>
      <c r="C710" s="144">
        <v>68.78</v>
      </c>
      <c r="D710" s="144">
        <v>73</v>
      </c>
      <c r="E710" s="146" t="s">
        <v>699</v>
      </c>
      <c r="G710" s="196"/>
      <c r="H710" s="196"/>
      <c r="I710" s="196"/>
    </row>
    <row r="711" spans="1:9">
      <c r="A711" s="150" t="s">
        <v>44</v>
      </c>
      <c r="B711" s="163" t="s">
        <v>267</v>
      </c>
      <c r="C711" s="144">
        <v>28.21</v>
      </c>
      <c r="D711" s="144">
        <v>29.82</v>
      </c>
      <c r="E711" s="146" t="s">
        <v>699</v>
      </c>
      <c r="G711" s="196"/>
      <c r="H711" s="196"/>
      <c r="I711" s="196"/>
    </row>
    <row r="712" spans="1:9">
      <c r="A712" s="150" t="s">
        <v>45</v>
      </c>
      <c r="B712" s="163" t="s">
        <v>267</v>
      </c>
      <c r="C712" s="144">
        <v>33.01</v>
      </c>
      <c r="D712" s="144">
        <v>34.880000000000003</v>
      </c>
      <c r="E712" s="146" t="s">
        <v>699</v>
      </c>
      <c r="G712" s="196"/>
      <c r="H712" s="196"/>
      <c r="I712" s="196"/>
    </row>
    <row r="713" spans="1:9">
      <c r="A713" s="150" t="s">
        <v>46</v>
      </c>
      <c r="B713" s="163" t="s">
        <v>267</v>
      </c>
      <c r="C713" s="144">
        <v>40.68</v>
      </c>
      <c r="D713" s="144">
        <v>43.13</v>
      </c>
      <c r="E713" s="146" t="s">
        <v>699</v>
      </c>
      <c r="G713" s="196"/>
      <c r="H713" s="196"/>
      <c r="I713" s="196"/>
    </row>
    <row r="714" spans="1:9">
      <c r="A714" s="150" t="s">
        <v>47</v>
      </c>
      <c r="B714" s="163" t="s">
        <v>267</v>
      </c>
      <c r="C714" s="144">
        <v>39.729999999999997</v>
      </c>
      <c r="D714" s="144">
        <v>42.44</v>
      </c>
      <c r="E714" s="146" t="s">
        <v>699</v>
      </c>
      <c r="G714" s="196"/>
      <c r="H714" s="196"/>
      <c r="I714" s="196"/>
    </row>
    <row r="715" spans="1:9">
      <c r="A715" s="150" t="s">
        <v>48</v>
      </c>
      <c r="B715" s="163" t="s">
        <v>267</v>
      </c>
      <c r="C715" s="144">
        <v>37.65</v>
      </c>
      <c r="D715" s="144">
        <v>39.869999999999997</v>
      </c>
      <c r="E715" s="146" t="s">
        <v>699</v>
      </c>
      <c r="G715" s="196"/>
      <c r="H715" s="196"/>
      <c r="I715" s="196"/>
    </row>
    <row r="716" spans="1:9">
      <c r="A716" s="150" t="s">
        <v>49</v>
      </c>
      <c r="B716" s="163" t="s">
        <v>267</v>
      </c>
      <c r="C716" s="144">
        <v>50.65</v>
      </c>
      <c r="D716" s="144">
        <v>54.24</v>
      </c>
      <c r="E716" s="146" t="s">
        <v>699</v>
      </c>
      <c r="G716" s="196"/>
      <c r="H716" s="196"/>
      <c r="I716" s="196"/>
    </row>
    <row r="717" spans="1:9">
      <c r="A717" s="150" t="s">
        <v>50</v>
      </c>
      <c r="B717" s="163" t="s">
        <v>267</v>
      </c>
      <c r="C717" s="144">
        <v>64.59</v>
      </c>
      <c r="D717" s="144">
        <v>68.400000000000006</v>
      </c>
      <c r="E717" s="146" t="s">
        <v>699</v>
      </c>
      <c r="G717" s="196"/>
      <c r="H717" s="196"/>
      <c r="I717" s="196"/>
    </row>
    <row r="718" spans="1:9">
      <c r="A718" s="150" t="s">
        <v>236</v>
      </c>
      <c r="B718" s="163" t="s">
        <v>267</v>
      </c>
      <c r="C718" s="144">
        <v>87.14</v>
      </c>
      <c r="D718" s="144">
        <v>92.14</v>
      </c>
      <c r="E718" s="146" t="s">
        <v>699</v>
      </c>
      <c r="G718" s="196"/>
      <c r="H718" s="196"/>
      <c r="I718" s="196"/>
    </row>
    <row r="719" spans="1:9">
      <c r="A719" s="150" t="s">
        <v>51</v>
      </c>
      <c r="B719" s="163" t="s">
        <v>267</v>
      </c>
      <c r="C719" s="144">
        <v>79.790000000000006</v>
      </c>
      <c r="D719" s="144">
        <v>85.61</v>
      </c>
      <c r="E719" s="146" t="s">
        <v>699</v>
      </c>
      <c r="G719" s="196"/>
      <c r="H719" s="196"/>
      <c r="I719" s="196"/>
    </row>
    <row r="720" spans="1:9">
      <c r="A720" s="150" t="s">
        <v>52</v>
      </c>
      <c r="B720" s="163" t="s">
        <v>267</v>
      </c>
      <c r="C720" s="144">
        <v>86.25</v>
      </c>
      <c r="D720" s="144">
        <v>92.03</v>
      </c>
      <c r="E720" s="146" t="s">
        <v>699</v>
      </c>
      <c r="G720" s="196"/>
      <c r="H720" s="196"/>
      <c r="I720" s="196"/>
    </row>
    <row r="721" spans="1:9">
      <c r="A721" s="150" t="s">
        <v>237</v>
      </c>
      <c r="B721" s="163" t="s">
        <v>267</v>
      </c>
      <c r="C721" s="144">
        <v>114.51</v>
      </c>
      <c r="D721" s="144">
        <v>121.48</v>
      </c>
      <c r="E721" s="146" t="s">
        <v>699</v>
      </c>
      <c r="G721" s="196"/>
      <c r="H721" s="196"/>
      <c r="I721" s="196"/>
    </row>
    <row r="722" spans="1:9">
      <c r="A722" s="150" t="s">
        <v>53</v>
      </c>
      <c r="B722" s="163" t="s">
        <v>267</v>
      </c>
      <c r="C722" s="144">
        <v>71.52</v>
      </c>
      <c r="D722" s="144">
        <v>76.680000000000007</v>
      </c>
      <c r="E722" s="146" t="s">
        <v>699</v>
      </c>
      <c r="G722" s="196"/>
      <c r="H722" s="196"/>
      <c r="I722" s="196"/>
    </row>
    <row r="723" spans="1:9">
      <c r="A723" s="150" t="s">
        <v>54</v>
      </c>
      <c r="B723" s="163" t="s">
        <v>267</v>
      </c>
      <c r="C723" s="144">
        <v>99.23</v>
      </c>
      <c r="D723" s="144">
        <v>104.35</v>
      </c>
      <c r="E723" s="146" t="s">
        <v>699</v>
      </c>
      <c r="G723" s="196"/>
      <c r="H723" s="196"/>
      <c r="I723" s="196"/>
    </row>
    <row r="724" spans="1:9">
      <c r="A724" s="150" t="s">
        <v>238</v>
      </c>
      <c r="B724" s="163" t="s">
        <v>267</v>
      </c>
      <c r="C724" s="144">
        <v>65.709999999999994</v>
      </c>
      <c r="D724" s="144">
        <v>69.430000000000007</v>
      </c>
      <c r="E724" s="146" t="s">
        <v>699</v>
      </c>
      <c r="G724" s="196"/>
      <c r="H724" s="196"/>
      <c r="I724" s="196"/>
    </row>
    <row r="725" spans="1:9">
      <c r="A725" s="150" t="s">
        <v>239</v>
      </c>
      <c r="B725" s="163" t="s">
        <v>267</v>
      </c>
      <c r="C725" s="144">
        <v>69.17</v>
      </c>
      <c r="D725" s="144">
        <v>73.38</v>
      </c>
      <c r="E725" s="146" t="s">
        <v>699</v>
      </c>
      <c r="G725" s="196"/>
      <c r="H725" s="196"/>
      <c r="I725" s="196"/>
    </row>
    <row r="726" spans="1:9">
      <c r="A726" s="150" t="s">
        <v>55</v>
      </c>
      <c r="B726" s="163" t="s">
        <v>267</v>
      </c>
      <c r="C726" s="144">
        <v>82.63</v>
      </c>
      <c r="D726" s="144">
        <v>88.1</v>
      </c>
      <c r="E726" s="146" t="s">
        <v>699</v>
      </c>
      <c r="G726" s="196"/>
      <c r="H726" s="196"/>
      <c r="I726" s="196"/>
    </row>
    <row r="727" spans="1:9">
      <c r="A727" s="150" t="s">
        <v>56</v>
      </c>
      <c r="B727" s="163" t="s">
        <v>267</v>
      </c>
      <c r="C727" s="144">
        <v>66.08</v>
      </c>
      <c r="D727" s="144">
        <v>70.17</v>
      </c>
      <c r="E727" s="146" t="s">
        <v>699</v>
      </c>
      <c r="G727" s="196"/>
      <c r="H727" s="196"/>
      <c r="I727" s="196"/>
    </row>
    <row r="728" spans="1:9">
      <c r="A728" s="150" t="s">
        <v>57</v>
      </c>
      <c r="B728" s="163" t="s">
        <v>267</v>
      </c>
      <c r="C728" s="144">
        <v>105.88</v>
      </c>
      <c r="D728" s="144">
        <v>112.08</v>
      </c>
      <c r="E728" s="146" t="s">
        <v>699</v>
      </c>
      <c r="G728" s="196"/>
      <c r="H728" s="196"/>
      <c r="I728" s="196"/>
    </row>
    <row r="729" spans="1:9">
      <c r="A729" s="150" t="s">
        <v>58</v>
      </c>
      <c r="B729" s="163" t="s">
        <v>267</v>
      </c>
      <c r="C729" s="144">
        <v>89.19</v>
      </c>
      <c r="D729" s="144">
        <v>94.48</v>
      </c>
      <c r="E729" s="146" t="s">
        <v>699</v>
      </c>
      <c r="G729" s="196"/>
      <c r="H729" s="196"/>
      <c r="I729" s="196"/>
    </row>
    <row r="730" spans="1:9">
      <c r="A730" s="150" t="s">
        <v>59</v>
      </c>
      <c r="B730" s="163" t="s">
        <v>267</v>
      </c>
      <c r="C730" s="144">
        <v>42.73</v>
      </c>
      <c r="D730" s="144">
        <v>45.31</v>
      </c>
      <c r="E730" s="146" t="s">
        <v>699</v>
      </c>
      <c r="G730" s="196"/>
      <c r="H730" s="196"/>
      <c r="I730" s="196"/>
    </row>
    <row r="731" spans="1:9">
      <c r="A731" s="150" t="s">
        <v>60</v>
      </c>
      <c r="B731" s="163" t="s">
        <v>267</v>
      </c>
      <c r="C731" s="144">
        <v>37.89</v>
      </c>
      <c r="D731" s="144">
        <v>39.950000000000003</v>
      </c>
      <c r="E731" s="146" t="s">
        <v>699</v>
      </c>
      <c r="G731" s="196"/>
      <c r="H731" s="196"/>
      <c r="I731" s="196"/>
    </row>
    <row r="732" spans="1:9">
      <c r="A732" s="150" t="s">
        <v>61</v>
      </c>
      <c r="B732" s="163" t="s">
        <v>267</v>
      </c>
      <c r="C732" s="144">
        <v>50.47</v>
      </c>
      <c r="D732" s="144">
        <v>53.56</v>
      </c>
      <c r="E732" s="146" t="s">
        <v>699</v>
      </c>
      <c r="G732" s="196"/>
      <c r="H732" s="196"/>
      <c r="I732" s="196"/>
    </row>
    <row r="733" spans="1:9">
      <c r="A733" s="150" t="s">
        <v>62</v>
      </c>
      <c r="B733" s="163" t="s">
        <v>267</v>
      </c>
      <c r="C733" s="144">
        <v>52.18</v>
      </c>
      <c r="D733" s="144">
        <v>55.05</v>
      </c>
      <c r="E733" s="146" t="s">
        <v>699</v>
      </c>
      <c r="G733" s="196"/>
      <c r="H733" s="196"/>
      <c r="I733" s="196"/>
    </row>
    <row r="734" spans="1:9">
      <c r="A734" s="150" t="s">
        <v>63</v>
      </c>
      <c r="B734" s="163" t="s">
        <v>267</v>
      </c>
      <c r="C734" s="144">
        <v>40.840000000000003</v>
      </c>
      <c r="D734" s="144">
        <v>43.37</v>
      </c>
      <c r="E734" s="146" t="s">
        <v>699</v>
      </c>
      <c r="G734" s="196"/>
      <c r="H734" s="196"/>
      <c r="I734" s="196"/>
    </row>
    <row r="735" spans="1:9">
      <c r="A735" s="150" t="s">
        <v>64</v>
      </c>
      <c r="B735" s="163" t="s">
        <v>267</v>
      </c>
      <c r="C735" s="144">
        <v>72.39</v>
      </c>
      <c r="D735" s="144">
        <v>76.88</v>
      </c>
      <c r="E735" s="146" t="s">
        <v>699</v>
      </c>
      <c r="G735" s="196"/>
      <c r="H735" s="196"/>
      <c r="I735" s="196"/>
    </row>
    <row r="736" spans="1:9">
      <c r="A736" s="150" t="s">
        <v>65</v>
      </c>
      <c r="B736" s="163" t="s">
        <v>267</v>
      </c>
      <c r="C736" s="144">
        <v>90.69</v>
      </c>
      <c r="D736" s="144">
        <v>96.32</v>
      </c>
      <c r="E736" s="146" t="s">
        <v>699</v>
      </c>
      <c r="G736" s="196"/>
      <c r="H736" s="196"/>
      <c r="I736" s="196"/>
    </row>
    <row r="737" spans="1:9">
      <c r="A737" s="150" t="s">
        <v>66</v>
      </c>
      <c r="B737" s="163" t="s">
        <v>267</v>
      </c>
      <c r="C737" s="144">
        <v>65.72</v>
      </c>
      <c r="D737" s="144">
        <v>70.17</v>
      </c>
      <c r="E737" s="146" t="s">
        <v>699</v>
      </c>
      <c r="G737" s="196"/>
      <c r="H737" s="196"/>
      <c r="I737" s="196"/>
    </row>
    <row r="738" spans="1:9">
      <c r="A738" s="150" t="s">
        <v>67</v>
      </c>
      <c r="B738" s="163" t="s">
        <v>267</v>
      </c>
      <c r="C738" s="144">
        <v>60.2</v>
      </c>
      <c r="D738" s="144">
        <v>63.98</v>
      </c>
      <c r="E738" s="146" t="s">
        <v>699</v>
      </c>
      <c r="G738" s="196"/>
      <c r="H738" s="196"/>
      <c r="I738" s="196"/>
    </row>
    <row r="739" spans="1:9">
      <c r="A739" s="150" t="s">
        <v>68</v>
      </c>
      <c r="B739" s="163" t="s">
        <v>267</v>
      </c>
      <c r="C739" s="144">
        <v>46.28</v>
      </c>
      <c r="D739" s="144">
        <v>49.44</v>
      </c>
      <c r="E739" s="144">
        <v>54.25</v>
      </c>
      <c r="G739" s="196"/>
      <c r="H739" s="196"/>
      <c r="I739" s="196"/>
    </row>
    <row r="740" spans="1:9">
      <c r="A740" s="150" t="s">
        <v>69</v>
      </c>
      <c r="B740" s="163" t="s">
        <v>267</v>
      </c>
      <c r="C740" s="144">
        <v>60.92</v>
      </c>
      <c r="D740" s="144">
        <v>64.7</v>
      </c>
      <c r="E740" s="146" t="s">
        <v>699</v>
      </c>
      <c r="G740" s="196"/>
      <c r="H740" s="196"/>
      <c r="I740" s="196"/>
    </row>
    <row r="741" spans="1:9">
      <c r="A741" s="150" t="s">
        <v>70</v>
      </c>
      <c r="B741" s="163" t="s">
        <v>267</v>
      </c>
      <c r="C741" s="144">
        <v>31</v>
      </c>
      <c r="D741" s="144">
        <v>33.01</v>
      </c>
      <c r="E741" s="144">
        <v>36.159999999999997</v>
      </c>
      <c r="G741" s="196"/>
      <c r="H741" s="196"/>
      <c r="I741" s="196"/>
    </row>
    <row r="742" spans="1:9">
      <c r="A742" s="150" t="s">
        <v>71</v>
      </c>
      <c r="B742" s="163" t="s">
        <v>267</v>
      </c>
      <c r="C742" s="144">
        <v>131.06</v>
      </c>
      <c r="D742" s="144">
        <v>139.04</v>
      </c>
      <c r="E742" s="146" t="s">
        <v>699</v>
      </c>
      <c r="G742" s="196"/>
      <c r="H742" s="196"/>
      <c r="I742" s="196"/>
    </row>
    <row r="743" spans="1:9">
      <c r="A743" s="150" t="s">
        <v>72</v>
      </c>
      <c r="B743" s="163" t="s">
        <v>267</v>
      </c>
      <c r="C743" s="144">
        <v>89.2</v>
      </c>
      <c r="D743" s="144">
        <v>94.94</v>
      </c>
      <c r="E743" s="146" t="s">
        <v>699</v>
      </c>
      <c r="G743" s="196"/>
      <c r="H743" s="196"/>
      <c r="I743" s="196"/>
    </row>
    <row r="744" spans="1:9">
      <c r="A744" s="150" t="s">
        <v>73</v>
      </c>
      <c r="B744" s="163" t="s">
        <v>267</v>
      </c>
      <c r="C744" s="144">
        <v>107.64</v>
      </c>
      <c r="D744" s="144">
        <v>114.8</v>
      </c>
      <c r="E744" s="146" t="s">
        <v>699</v>
      </c>
      <c r="G744" s="196"/>
      <c r="H744" s="196"/>
      <c r="I744" s="196"/>
    </row>
    <row r="745" spans="1:9">
      <c r="A745" s="150" t="s">
        <v>240</v>
      </c>
      <c r="B745" s="163" t="s">
        <v>267</v>
      </c>
      <c r="C745" s="144">
        <v>93.47</v>
      </c>
      <c r="D745" s="144">
        <v>98.68</v>
      </c>
      <c r="E745" s="146" t="s">
        <v>699</v>
      </c>
      <c r="G745" s="196"/>
      <c r="H745" s="196"/>
      <c r="I745" s="196"/>
    </row>
    <row r="746" spans="1:9">
      <c r="A746" s="150" t="s">
        <v>74</v>
      </c>
      <c r="B746" s="163" t="s">
        <v>267</v>
      </c>
      <c r="C746" s="144">
        <v>37.07</v>
      </c>
      <c r="D746" s="144">
        <v>39.85</v>
      </c>
      <c r="E746" s="144">
        <v>43.39</v>
      </c>
      <c r="G746" s="196"/>
      <c r="H746" s="196"/>
      <c r="I746" s="196"/>
    </row>
    <row r="747" spans="1:9">
      <c r="A747" s="150" t="s">
        <v>75</v>
      </c>
      <c r="B747" s="163" t="s">
        <v>267</v>
      </c>
      <c r="C747" s="144">
        <v>70.319999999999993</v>
      </c>
      <c r="D747" s="144">
        <v>74.900000000000006</v>
      </c>
      <c r="E747" s="144">
        <v>82.09</v>
      </c>
      <c r="G747" s="196"/>
      <c r="H747" s="196"/>
      <c r="I747" s="196"/>
    </row>
    <row r="748" spans="1:9">
      <c r="A748" s="150" t="s">
        <v>76</v>
      </c>
      <c r="B748" s="163" t="s">
        <v>267</v>
      </c>
      <c r="C748" s="144">
        <v>39.89</v>
      </c>
      <c r="D748" s="144">
        <v>42.84</v>
      </c>
      <c r="E748" s="146" t="s">
        <v>699</v>
      </c>
      <c r="G748" s="196"/>
      <c r="H748" s="196"/>
      <c r="I748" s="196"/>
    </row>
    <row r="749" spans="1:9">
      <c r="A749" s="150" t="s">
        <v>77</v>
      </c>
      <c r="B749" s="163" t="s">
        <v>267</v>
      </c>
      <c r="C749" s="144">
        <v>59.34</v>
      </c>
      <c r="D749" s="144">
        <v>62.65</v>
      </c>
      <c r="E749" s="146" t="s">
        <v>699</v>
      </c>
      <c r="G749" s="196"/>
      <c r="H749" s="196"/>
      <c r="I749" s="196"/>
    </row>
    <row r="750" spans="1:9">
      <c r="A750" s="150" t="s">
        <v>78</v>
      </c>
      <c r="B750" s="163" t="s">
        <v>267</v>
      </c>
      <c r="C750" s="144">
        <v>85.36</v>
      </c>
      <c r="D750" s="144">
        <v>90.34</v>
      </c>
      <c r="E750" s="146" t="s">
        <v>699</v>
      </c>
      <c r="G750" s="196"/>
      <c r="H750" s="196"/>
      <c r="I750" s="196"/>
    </row>
    <row r="751" spans="1:9">
      <c r="A751" s="150" t="s">
        <v>79</v>
      </c>
      <c r="B751" s="163" t="s">
        <v>267</v>
      </c>
      <c r="C751" s="144">
        <v>55.37</v>
      </c>
      <c r="D751" s="144">
        <v>59.11</v>
      </c>
      <c r="E751" s="146" t="s">
        <v>699</v>
      </c>
      <c r="G751" s="196"/>
      <c r="H751" s="196"/>
      <c r="I751" s="196"/>
    </row>
    <row r="752" spans="1:9">
      <c r="A752" s="150" t="s">
        <v>80</v>
      </c>
      <c r="B752" s="163" t="s">
        <v>267</v>
      </c>
      <c r="C752" s="144">
        <v>79.430000000000007</v>
      </c>
      <c r="D752" s="144">
        <v>85.13</v>
      </c>
      <c r="E752" s="146" t="s">
        <v>699</v>
      </c>
      <c r="G752" s="196"/>
      <c r="H752" s="196"/>
      <c r="I752" s="196"/>
    </row>
    <row r="753" spans="1:9">
      <c r="A753" s="150" t="s">
        <v>81</v>
      </c>
      <c r="B753" s="163" t="s">
        <v>267</v>
      </c>
      <c r="C753" s="144">
        <v>106.4</v>
      </c>
      <c r="D753" s="144">
        <v>112.94</v>
      </c>
      <c r="E753" s="146" t="s">
        <v>699</v>
      </c>
      <c r="G753" s="196"/>
      <c r="H753" s="196"/>
      <c r="I753" s="196"/>
    </row>
    <row r="754" spans="1:9">
      <c r="A754" s="150" t="s">
        <v>82</v>
      </c>
      <c r="B754" s="163" t="s">
        <v>267</v>
      </c>
      <c r="C754" s="144">
        <v>61.97</v>
      </c>
      <c r="D754" s="144">
        <v>66.09</v>
      </c>
      <c r="E754" s="146" t="s">
        <v>699</v>
      </c>
      <c r="G754" s="196"/>
      <c r="H754" s="196"/>
      <c r="I754" s="196"/>
    </row>
    <row r="755" spans="1:9">
      <c r="A755" s="150" t="s">
        <v>83</v>
      </c>
      <c r="B755" s="163" t="s">
        <v>267</v>
      </c>
      <c r="C755" s="144">
        <v>85.67</v>
      </c>
      <c r="D755" s="144">
        <v>91.31</v>
      </c>
      <c r="E755" s="146" t="s">
        <v>699</v>
      </c>
      <c r="G755" s="196"/>
      <c r="H755" s="196"/>
      <c r="I755" s="196"/>
    </row>
    <row r="756" spans="1:9">
      <c r="A756" s="150" t="s">
        <v>84</v>
      </c>
      <c r="B756" s="163" t="s">
        <v>267</v>
      </c>
      <c r="C756" s="144">
        <v>38.340000000000003</v>
      </c>
      <c r="D756" s="144">
        <v>40.57</v>
      </c>
      <c r="E756" s="146" t="s">
        <v>699</v>
      </c>
      <c r="G756" s="196"/>
      <c r="H756" s="196"/>
      <c r="I756" s="196"/>
    </row>
    <row r="757" spans="1:9">
      <c r="A757" s="150" t="s">
        <v>85</v>
      </c>
      <c r="B757" s="163" t="s">
        <v>267</v>
      </c>
      <c r="C757" s="144">
        <v>71.52</v>
      </c>
      <c r="D757" s="144">
        <v>76.17</v>
      </c>
      <c r="E757" s="146" t="s">
        <v>699</v>
      </c>
      <c r="G757" s="196"/>
      <c r="H757" s="196"/>
      <c r="I757" s="196"/>
    </row>
    <row r="758" spans="1:9">
      <c r="A758" s="150" t="s">
        <v>86</v>
      </c>
      <c r="B758" s="163" t="s">
        <v>267</v>
      </c>
      <c r="C758" s="144">
        <v>127.48</v>
      </c>
      <c r="D758" s="144">
        <v>135.1</v>
      </c>
      <c r="E758" s="146" t="s">
        <v>699</v>
      </c>
      <c r="G758" s="196"/>
      <c r="H758" s="196"/>
      <c r="I758" s="196"/>
    </row>
    <row r="759" spans="1:9">
      <c r="A759" s="150" t="s">
        <v>87</v>
      </c>
      <c r="B759" s="163" t="s">
        <v>267</v>
      </c>
      <c r="C759" s="144">
        <v>52.53</v>
      </c>
      <c r="D759" s="144">
        <v>56.36</v>
      </c>
      <c r="E759" s="146" t="s">
        <v>699</v>
      </c>
      <c r="G759" s="196"/>
      <c r="H759" s="196"/>
      <c r="I759" s="196"/>
    </row>
    <row r="760" spans="1:9">
      <c r="A760" s="150" t="s">
        <v>88</v>
      </c>
      <c r="B760" s="163" t="s">
        <v>267</v>
      </c>
      <c r="C760" s="144">
        <v>85.74</v>
      </c>
      <c r="D760" s="144">
        <v>91.48</v>
      </c>
      <c r="E760" s="146" t="s">
        <v>699</v>
      </c>
      <c r="G760" s="196"/>
      <c r="H760" s="196"/>
      <c r="I760" s="196"/>
    </row>
    <row r="761" spans="1:9">
      <c r="A761" s="150" t="s">
        <v>89</v>
      </c>
      <c r="B761" s="163" t="s">
        <v>267</v>
      </c>
      <c r="C761" s="144">
        <v>95.46</v>
      </c>
      <c r="D761" s="144">
        <v>101.71</v>
      </c>
      <c r="E761" s="146" t="s">
        <v>699</v>
      </c>
      <c r="G761" s="196"/>
      <c r="H761" s="196"/>
      <c r="I761" s="196"/>
    </row>
    <row r="762" spans="1:9">
      <c r="A762" s="150" t="s">
        <v>90</v>
      </c>
      <c r="B762" s="163" t="s">
        <v>267</v>
      </c>
      <c r="C762" s="144">
        <v>67.67</v>
      </c>
      <c r="D762" s="144">
        <v>71.77</v>
      </c>
      <c r="E762" s="146" t="s">
        <v>699</v>
      </c>
      <c r="G762" s="196"/>
      <c r="H762" s="196"/>
      <c r="I762" s="196"/>
    </row>
    <row r="763" spans="1:9">
      <c r="A763" s="150" t="s">
        <v>91</v>
      </c>
      <c r="B763" s="163" t="s">
        <v>267</v>
      </c>
      <c r="C763" s="144">
        <v>88.05</v>
      </c>
      <c r="D763" s="144">
        <v>93.11</v>
      </c>
      <c r="E763" s="146" t="s">
        <v>699</v>
      </c>
      <c r="G763" s="196"/>
      <c r="H763" s="196"/>
      <c r="I763" s="196"/>
    </row>
    <row r="764" spans="1:9">
      <c r="A764" s="150" t="s">
        <v>92</v>
      </c>
      <c r="B764" s="163" t="s">
        <v>267</v>
      </c>
      <c r="C764" s="144">
        <v>74.61</v>
      </c>
      <c r="D764" s="144">
        <v>79.58</v>
      </c>
      <c r="E764" s="146" t="s">
        <v>699</v>
      </c>
      <c r="G764" s="196"/>
      <c r="H764" s="196"/>
      <c r="I764" s="196"/>
    </row>
    <row r="765" spans="1:9">
      <c r="A765" s="150" t="s">
        <v>93</v>
      </c>
      <c r="B765" s="163" t="s">
        <v>267</v>
      </c>
      <c r="C765" s="144">
        <v>54.35</v>
      </c>
      <c r="D765" s="144">
        <v>57.28</v>
      </c>
      <c r="E765" s="146" t="s">
        <v>699</v>
      </c>
      <c r="G765" s="196"/>
      <c r="H765" s="196"/>
      <c r="I765" s="196"/>
    </row>
    <row r="766" spans="1:9">
      <c r="A766" s="150" t="s">
        <v>94</v>
      </c>
      <c r="B766" s="163" t="s">
        <v>267</v>
      </c>
      <c r="C766" s="144">
        <v>34.46</v>
      </c>
      <c r="D766" s="144">
        <v>36.409999999999997</v>
      </c>
      <c r="E766" s="146" t="s">
        <v>699</v>
      </c>
      <c r="G766" s="196"/>
      <c r="H766" s="196"/>
      <c r="I766" s="196"/>
    </row>
    <row r="767" spans="1:9">
      <c r="A767" s="150" t="s">
        <v>95</v>
      </c>
      <c r="B767" s="163" t="s">
        <v>267</v>
      </c>
      <c r="C767" s="144">
        <v>70.430000000000007</v>
      </c>
      <c r="D767" s="144">
        <v>74.989999999999995</v>
      </c>
      <c r="E767" s="146" t="s">
        <v>699</v>
      </c>
      <c r="G767" s="196"/>
      <c r="H767" s="196"/>
      <c r="I767" s="196"/>
    </row>
    <row r="768" spans="1:9">
      <c r="A768" s="150" t="s">
        <v>96</v>
      </c>
      <c r="B768" s="163" t="s">
        <v>267</v>
      </c>
      <c r="C768" s="144">
        <v>53.99</v>
      </c>
      <c r="D768" s="144">
        <v>57.58</v>
      </c>
      <c r="E768" s="146" t="s">
        <v>699</v>
      </c>
      <c r="G768" s="196"/>
      <c r="H768" s="196"/>
      <c r="I768" s="196"/>
    </row>
    <row r="769" spans="1:9">
      <c r="A769" s="150" t="s">
        <v>97</v>
      </c>
      <c r="B769" s="163" t="s">
        <v>267</v>
      </c>
      <c r="C769" s="144">
        <v>83.7</v>
      </c>
      <c r="D769" s="144">
        <v>88.89</v>
      </c>
      <c r="E769" s="146" t="s">
        <v>699</v>
      </c>
      <c r="G769" s="196"/>
      <c r="H769" s="196"/>
      <c r="I769" s="196"/>
    </row>
    <row r="770" spans="1:9">
      <c r="A770" s="150" t="s">
        <v>241</v>
      </c>
      <c r="B770" s="163" t="s">
        <v>267</v>
      </c>
      <c r="C770" s="144">
        <v>111.8</v>
      </c>
      <c r="D770" s="144">
        <v>118.76</v>
      </c>
      <c r="E770" s="146" t="s">
        <v>699</v>
      </c>
      <c r="G770" s="196"/>
      <c r="H770" s="196"/>
      <c r="I770" s="196"/>
    </row>
    <row r="771" spans="1:9">
      <c r="A771" s="150" t="s">
        <v>242</v>
      </c>
      <c r="B771" s="163" t="s">
        <v>267</v>
      </c>
      <c r="C771" s="144">
        <v>59.51</v>
      </c>
      <c r="D771" s="144">
        <v>64.03</v>
      </c>
      <c r="E771" s="146" t="s">
        <v>699</v>
      </c>
      <c r="G771" s="196"/>
      <c r="H771" s="196"/>
      <c r="I771" s="196"/>
    </row>
    <row r="772" spans="1:9">
      <c r="A772" s="150" t="s">
        <v>98</v>
      </c>
      <c r="B772" s="163" t="s">
        <v>267</v>
      </c>
      <c r="C772" s="144">
        <v>69.680000000000007</v>
      </c>
      <c r="D772" s="144">
        <v>73.88</v>
      </c>
      <c r="E772" s="146" t="s">
        <v>699</v>
      </c>
      <c r="G772" s="196"/>
      <c r="H772" s="196"/>
      <c r="I772" s="196"/>
    </row>
    <row r="773" spans="1:9">
      <c r="A773" s="150" t="s">
        <v>243</v>
      </c>
      <c r="B773" s="163" t="s">
        <v>267</v>
      </c>
      <c r="C773" s="144">
        <v>85.85</v>
      </c>
      <c r="D773" s="144">
        <v>91.47</v>
      </c>
      <c r="E773" s="146" t="s">
        <v>699</v>
      </c>
      <c r="G773" s="196"/>
      <c r="H773" s="196"/>
      <c r="I773" s="196"/>
    </row>
    <row r="774" spans="1:9">
      <c r="A774" s="150" t="s">
        <v>99</v>
      </c>
      <c r="B774" s="163" t="s">
        <v>267</v>
      </c>
      <c r="C774" s="144">
        <v>87.5</v>
      </c>
      <c r="D774" s="144">
        <v>92.39</v>
      </c>
      <c r="E774" s="146" t="s">
        <v>699</v>
      </c>
      <c r="G774" s="196"/>
      <c r="H774" s="196"/>
      <c r="I774" s="196"/>
    </row>
    <row r="775" spans="1:9">
      <c r="A775" s="150" t="s">
        <v>100</v>
      </c>
      <c r="B775" s="163" t="s">
        <v>267</v>
      </c>
      <c r="C775" s="144">
        <v>60.82</v>
      </c>
      <c r="D775" s="144">
        <v>65.010000000000005</v>
      </c>
      <c r="E775" s="146" t="s">
        <v>699</v>
      </c>
      <c r="G775" s="196"/>
      <c r="H775" s="196"/>
      <c r="I775" s="196"/>
    </row>
    <row r="776" spans="1:9">
      <c r="A776" s="150" t="s">
        <v>101</v>
      </c>
      <c r="B776" s="163" t="s">
        <v>267</v>
      </c>
      <c r="C776" s="144">
        <v>78.989999999999995</v>
      </c>
      <c r="D776" s="144">
        <v>83.58</v>
      </c>
      <c r="E776" s="146" t="s">
        <v>699</v>
      </c>
      <c r="G776" s="196"/>
      <c r="H776" s="196"/>
      <c r="I776" s="196"/>
    </row>
    <row r="777" spans="1:9">
      <c r="A777" s="150" t="s">
        <v>102</v>
      </c>
      <c r="B777" s="163" t="s">
        <v>267</v>
      </c>
      <c r="C777" s="144">
        <v>34.19</v>
      </c>
      <c r="D777" s="144">
        <v>36.53</v>
      </c>
      <c r="E777" s="146" t="s">
        <v>699</v>
      </c>
      <c r="G777" s="196"/>
      <c r="H777" s="196"/>
      <c r="I777" s="196"/>
    </row>
    <row r="778" spans="1:9">
      <c r="A778" s="150" t="s">
        <v>103</v>
      </c>
      <c r="B778" s="163" t="s">
        <v>267</v>
      </c>
      <c r="C778" s="144">
        <v>60.36</v>
      </c>
      <c r="D778" s="144">
        <v>64.2</v>
      </c>
      <c r="E778" s="146" t="s">
        <v>699</v>
      </c>
      <c r="G778" s="196"/>
      <c r="H778" s="196"/>
      <c r="I778" s="196"/>
    </row>
    <row r="779" spans="1:9">
      <c r="A779" s="150" t="s">
        <v>104</v>
      </c>
      <c r="B779" s="163" t="s">
        <v>267</v>
      </c>
      <c r="C779" s="144">
        <v>46.2</v>
      </c>
      <c r="D779" s="144">
        <v>48.92</v>
      </c>
      <c r="E779" s="146" t="s">
        <v>699</v>
      </c>
      <c r="G779" s="196"/>
      <c r="H779" s="196"/>
      <c r="I779" s="196"/>
    </row>
    <row r="780" spans="1:9">
      <c r="A780" s="150" t="s">
        <v>105</v>
      </c>
      <c r="B780" s="163" t="s">
        <v>267</v>
      </c>
      <c r="C780" s="144">
        <v>83.1</v>
      </c>
      <c r="D780" s="144">
        <v>87.92</v>
      </c>
      <c r="E780" s="146" t="s">
        <v>699</v>
      </c>
      <c r="G780" s="196"/>
      <c r="H780" s="196"/>
      <c r="I780" s="196"/>
    </row>
    <row r="781" spans="1:9">
      <c r="A781" s="150" t="s">
        <v>106</v>
      </c>
      <c r="B781" s="163" t="s">
        <v>267</v>
      </c>
      <c r="C781" s="144">
        <v>68.22</v>
      </c>
      <c r="D781" s="144">
        <v>72.400000000000006</v>
      </c>
      <c r="E781" s="146" t="s">
        <v>699</v>
      </c>
      <c r="G781" s="196"/>
      <c r="H781" s="196"/>
      <c r="I781" s="196"/>
    </row>
    <row r="782" spans="1:9">
      <c r="A782" s="150" t="s">
        <v>107</v>
      </c>
      <c r="B782" s="163" t="s">
        <v>267</v>
      </c>
      <c r="C782" s="144">
        <v>110.76</v>
      </c>
      <c r="D782" s="144">
        <v>116.99</v>
      </c>
      <c r="E782" s="146" t="s">
        <v>699</v>
      </c>
      <c r="G782" s="196"/>
      <c r="H782" s="196"/>
      <c r="I782" s="196"/>
    </row>
    <row r="783" spans="1:9">
      <c r="A783" s="150" t="s">
        <v>108</v>
      </c>
      <c r="B783" s="163" t="s">
        <v>267</v>
      </c>
      <c r="C783" s="144">
        <v>89.09</v>
      </c>
      <c r="D783" s="144">
        <v>95.23</v>
      </c>
      <c r="E783" s="146" t="s">
        <v>699</v>
      </c>
      <c r="G783" s="196"/>
      <c r="H783" s="196"/>
      <c r="I783" s="196"/>
    </row>
    <row r="784" spans="1:9">
      <c r="A784" s="150" t="s">
        <v>109</v>
      </c>
      <c r="B784" s="163" t="s">
        <v>267</v>
      </c>
      <c r="C784" s="144">
        <v>113.02</v>
      </c>
      <c r="D784" s="144">
        <v>120.55</v>
      </c>
      <c r="E784" s="146" t="s">
        <v>699</v>
      </c>
      <c r="G784" s="196"/>
      <c r="H784" s="196"/>
      <c r="I784" s="196"/>
    </row>
    <row r="785" spans="1:9">
      <c r="A785" s="150" t="s">
        <v>110</v>
      </c>
      <c r="B785" s="163" t="s">
        <v>267</v>
      </c>
      <c r="C785" s="144">
        <v>36.99</v>
      </c>
      <c r="D785" s="144">
        <v>39.29</v>
      </c>
      <c r="E785" s="144">
        <v>43.38</v>
      </c>
      <c r="G785" s="196"/>
      <c r="H785" s="196"/>
      <c r="I785" s="196"/>
    </row>
    <row r="786" spans="1:9">
      <c r="A786" s="150" t="s">
        <v>244</v>
      </c>
      <c r="B786" s="163" t="s">
        <v>267</v>
      </c>
      <c r="C786" s="144">
        <v>68.25</v>
      </c>
      <c r="D786" s="144">
        <v>72.02</v>
      </c>
      <c r="E786" s="146" t="s">
        <v>699</v>
      </c>
      <c r="G786" s="196"/>
      <c r="H786" s="196"/>
      <c r="I786" s="196"/>
    </row>
    <row r="787" spans="1:9">
      <c r="A787" s="150" t="s">
        <v>111</v>
      </c>
      <c r="B787" s="163" t="s">
        <v>267</v>
      </c>
      <c r="C787" s="144">
        <v>67.97</v>
      </c>
      <c r="D787" s="144">
        <v>72.22</v>
      </c>
      <c r="E787" s="146" t="s">
        <v>699</v>
      </c>
      <c r="G787" s="196"/>
      <c r="H787" s="196"/>
      <c r="I787" s="196"/>
    </row>
    <row r="788" spans="1:9">
      <c r="A788" s="150" t="s">
        <v>112</v>
      </c>
      <c r="B788" s="163" t="s">
        <v>267</v>
      </c>
      <c r="C788" s="144">
        <v>52.15</v>
      </c>
      <c r="D788" s="144">
        <v>55.48</v>
      </c>
      <c r="E788" s="146" t="s">
        <v>699</v>
      </c>
      <c r="G788" s="196"/>
      <c r="H788" s="196"/>
      <c r="I788" s="196"/>
    </row>
    <row r="789" spans="1:9">
      <c r="A789" s="150" t="s">
        <v>245</v>
      </c>
      <c r="B789" s="163" t="s">
        <v>267</v>
      </c>
      <c r="C789" s="144">
        <v>88.58</v>
      </c>
      <c r="D789" s="144">
        <v>94.08</v>
      </c>
      <c r="E789" s="146" t="s">
        <v>699</v>
      </c>
      <c r="G789" s="196"/>
      <c r="H789" s="196"/>
      <c r="I789" s="196"/>
    </row>
    <row r="790" spans="1:9">
      <c r="A790" s="150" t="s">
        <v>113</v>
      </c>
      <c r="B790" s="163" t="s">
        <v>267</v>
      </c>
      <c r="C790" s="144">
        <v>51.14</v>
      </c>
      <c r="D790" s="144">
        <v>55.06</v>
      </c>
      <c r="E790" s="146" t="s">
        <v>699</v>
      </c>
      <c r="G790" s="196"/>
      <c r="H790" s="196"/>
      <c r="I790" s="196"/>
    </row>
    <row r="791" spans="1:9">
      <c r="A791" s="150" t="s">
        <v>114</v>
      </c>
      <c r="B791" s="163" t="s">
        <v>267</v>
      </c>
      <c r="C791" s="144">
        <v>37.75</v>
      </c>
      <c r="D791" s="144">
        <v>40.14</v>
      </c>
      <c r="E791" s="146" t="s">
        <v>699</v>
      </c>
      <c r="G791" s="196"/>
      <c r="H791" s="196"/>
      <c r="I791" s="196"/>
    </row>
    <row r="792" spans="1:9">
      <c r="A792" s="150" t="s">
        <v>246</v>
      </c>
      <c r="B792" s="163" t="s">
        <v>267</v>
      </c>
      <c r="C792" s="144">
        <v>71.11</v>
      </c>
      <c r="D792" s="144">
        <v>75.56</v>
      </c>
      <c r="E792" s="146" t="s">
        <v>699</v>
      </c>
      <c r="G792" s="196"/>
      <c r="H792" s="196"/>
      <c r="I792" s="196"/>
    </row>
    <row r="793" spans="1:9">
      <c r="A793" s="150" t="s">
        <v>115</v>
      </c>
      <c r="B793" s="163" t="s">
        <v>267</v>
      </c>
      <c r="C793" s="144">
        <v>58.89</v>
      </c>
      <c r="D793" s="144">
        <v>62.22</v>
      </c>
      <c r="E793" s="144">
        <v>68.849999999999994</v>
      </c>
      <c r="G793" s="196"/>
      <c r="H793" s="196"/>
      <c r="I793" s="196"/>
    </row>
    <row r="794" spans="1:9">
      <c r="A794" s="150" t="s">
        <v>116</v>
      </c>
      <c r="B794" s="163" t="s">
        <v>267</v>
      </c>
      <c r="C794" s="144">
        <v>73.91</v>
      </c>
      <c r="D794" s="144">
        <v>78.36</v>
      </c>
      <c r="E794" s="144">
        <v>86.87</v>
      </c>
      <c r="G794" s="196"/>
      <c r="H794" s="196"/>
      <c r="I794" s="196"/>
    </row>
    <row r="795" spans="1:9">
      <c r="A795" s="150" t="s">
        <v>41</v>
      </c>
      <c r="B795" s="163" t="s">
        <v>267</v>
      </c>
      <c r="C795" s="144">
        <v>42.49</v>
      </c>
      <c r="D795" s="144">
        <v>45.42</v>
      </c>
      <c r="E795" s="144">
        <v>50.07</v>
      </c>
      <c r="G795" s="196"/>
      <c r="H795" s="196"/>
      <c r="I795" s="196"/>
    </row>
    <row r="796" spans="1:9">
      <c r="A796" s="150" t="s">
        <v>117</v>
      </c>
      <c r="B796" s="163" t="s">
        <v>267</v>
      </c>
      <c r="C796" s="144">
        <v>68.94</v>
      </c>
      <c r="D796" s="144">
        <v>73.319999999999993</v>
      </c>
      <c r="E796" s="146" t="s">
        <v>699</v>
      </c>
      <c r="G796" s="196"/>
      <c r="H796" s="196"/>
      <c r="I796" s="196"/>
    </row>
    <row r="797" spans="1:9">
      <c r="A797" s="150" t="s">
        <v>118</v>
      </c>
      <c r="B797" s="163" t="s">
        <v>267</v>
      </c>
      <c r="C797" s="144">
        <v>51.18</v>
      </c>
      <c r="D797" s="144">
        <v>54.25</v>
      </c>
      <c r="E797" s="146" t="s">
        <v>699</v>
      </c>
      <c r="G797" s="196"/>
      <c r="H797" s="196"/>
      <c r="I797" s="196"/>
    </row>
    <row r="798" spans="1:9">
      <c r="A798" s="150" t="s">
        <v>119</v>
      </c>
      <c r="B798" s="163" t="s">
        <v>267</v>
      </c>
      <c r="C798" s="144">
        <v>59.98</v>
      </c>
      <c r="D798" s="144">
        <v>64.150000000000006</v>
      </c>
      <c r="E798" s="144">
        <v>70.73</v>
      </c>
      <c r="G798" s="196"/>
      <c r="H798" s="196"/>
      <c r="I798" s="196"/>
    </row>
    <row r="799" spans="1:9">
      <c r="A799" s="150" t="s">
        <v>120</v>
      </c>
      <c r="B799" s="163" t="s">
        <v>267</v>
      </c>
      <c r="C799" s="144">
        <v>113.33</v>
      </c>
      <c r="D799" s="144">
        <v>120.51</v>
      </c>
      <c r="E799" s="144">
        <v>131.51</v>
      </c>
      <c r="G799" s="196"/>
      <c r="H799" s="196"/>
      <c r="I799" s="196"/>
    </row>
    <row r="800" spans="1:9">
      <c r="A800" s="150" t="s">
        <v>121</v>
      </c>
      <c r="B800" s="163" t="s">
        <v>267</v>
      </c>
      <c r="C800" s="144">
        <v>88.1</v>
      </c>
      <c r="D800" s="144">
        <v>94.27</v>
      </c>
      <c r="E800" s="144">
        <v>102.79</v>
      </c>
      <c r="G800" s="196"/>
      <c r="H800" s="196"/>
      <c r="I800" s="196"/>
    </row>
    <row r="801" spans="1:9">
      <c r="A801" s="150" t="s">
        <v>122</v>
      </c>
      <c r="B801" s="163" t="s">
        <v>267</v>
      </c>
      <c r="C801" s="144">
        <v>67.53</v>
      </c>
      <c r="D801" s="144">
        <v>71.44</v>
      </c>
      <c r="E801" s="146" t="s">
        <v>699</v>
      </c>
      <c r="G801" s="196"/>
      <c r="H801" s="196"/>
      <c r="I801" s="196"/>
    </row>
    <row r="802" spans="1:9">
      <c r="A802" s="150" t="s">
        <v>123</v>
      </c>
      <c r="B802" s="163" t="s">
        <v>267</v>
      </c>
      <c r="C802" s="144">
        <v>53.83</v>
      </c>
      <c r="D802" s="144">
        <v>57.12</v>
      </c>
      <c r="E802" s="146" t="s">
        <v>699</v>
      </c>
      <c r="G802" s="196"/>
      <c r="H802" s="196"/>
      <c r="I802" s="196"/>
    </row>
    <row r="803" spans="1:9">
      <c r="A803" s="150" t="s">
        <v>124</v>
      </c>
      <c r="B803" s="163" t="s">
        <v>267</v>
      </c>
      <c r="C803" s="144">
        <v>41.84</v>
      </c>
      <c r="D803" s="144">
        <v>44.65</v>
      </c>
      <c r="E803" s="146" t="s">
        <v>699</v>
      </c>
      <c r="G803" s="196"/>
      <c r="H803" s="196"/>
      <c r="I803" s="196"/>
    </row>
    <row r="804" spans="1:9">
      <c r="A804" s="150" t="s">
        <v>247</v>
      </c>
      <c r="B804" s="163" t="s">
        <v>267</v>
      </c>
      <c r="C804" s="144">
        <v>69.67</v>
      </c>
      <c r="D804" s="144">
        <v>74.02</v>
      </c>
      <c r="E804" s="146" t="s">
        <v>699</v>
      </c>
      <c r="G804" s="196"/>
      <c r="H804" s="196"/>
      <c r="I804" s="196"/>
    </row>
    <row r="805" spans="1:9">
      <c r="A805" s="150" t="s">
        <v>248</v>
      </c>
      <c r="B805" s="163" t="s">
        <v>267</v>
      </c>
      <c r="C805" s="144">
        <v>35.39</v>
      </c>
      <c r="D805" s="144">
        <v>37.369999999999997</v>
      </c>
      <c r="E805" s="146" t="s">
        <v>699</v>
      </c>
      <c r="G805" s="196"/>
      <c r="H805" s="196"/>
      <c r="I805" s="196"/>
    </row>
    <row r="806" spans="1:9">
      <c r="A806" s="150" t="s">
        <v>125</v>
      </c>
      <c r="B806" s="163" t="s">
        <v>267</v>
      </c>
      <c r="C806" s="144">
        <v>67.849999999999994</v>
      </c>
      <c r="D806" s="144">
        <v>72.13</v>
      </c>
      <c r="E806" s="146" t="s">
        <v>699</v>
      </c>
      <c r="G806" s="196"/>
      <c r="H806" s="196"/>
      <c r="I806" s="196"/>
    </row>
    <row r="807" spans="1:9">
      <c r="A807" s="150" t="s">
        <v>249</v>
      </c>
      <c r="B807" s="163" t="s">
        <v>267</v>
      </c>
      <c r="C807" s="144">
        <v>89.6</v>
      </c>
      <c r="D807" s="144">
        <v>95.51</v>
      </c>
      <c r="E807" s="146" t="s">
        <v>699</v>
      </c>
      <c r="G807" s="196"/>
      <c r="H807" s="196"/>
      <c r="I807" s="196"/>
    </row>
    <row r="808" spans="1:9">
      <c r="A808" s="150" t="s">
        <v>250</v>
      </c>
      <c r="B808" s="163" t="s">
        <v>267</v>
      </c>
      <c r="C808" s="144">
        <v>110.01</v>
      </c>
      <c r="D808" s="144">
        <v>116.26</v>
      </c>
      <c r="E808" s="146" t="s">
        <v>699</v>
      </c>
      <c r="G808" s="196"/>
      <c r="H808" s="196"/>
      <c r="I808" s="196"/>
    </row>
    <row r="809" spans="1:9">
      <c r="A809" s="150" t="s">
        <v>126</v>
      </c>
      <c r="B809" s="163" t="s">
        <v>267</v>
      </c>
      <c r="C809" s="144">
        <v>47.59</v>
      </c>
      <c r="D809" s="144">
        <v>49.89</v>
      </c>
      <c r="E809" s="146" t="s">
        <v>699</v>
      </c>
      <c r="G809" s="196"/>
      <c r="H809" s="196"/>
      <c r="I809" s="196"/>
    </row>
    <row r="810" spans="1:9">
      <c r="A810" s="150" t="s">
        <v>127</v>
      </c>
      <c r="B810" s="163" t="s">
        <v>267</v>
      </c>
      <c r="C810" s="144">
        <v>38.08</v>
      </c>
      <c r="D810" s="144">
        <v>40.47</v>
      </c>
      <c r="E810" s="146" t="s">
        <v>699</v>
      </c>
      <c r="G810" s="196"/>
      <c r="H810" s="196"/>
      <c r="I810" s="196"/>
    </row>
    <row r="811" spans="1:9">
      <c r="A811" s="150" t="s">
        <v>128</v>
      </c>
      <c r="B811" s="163" t="s">
        <v>267</v>
      </c>
      <c r="C811" s="144">
        <v>51.9</v>
      </c>
      <c r="D811" s="144">
        <v>55.17</v>
      </c>
      <c r="E811" s="146" t="s">
        <v>699</v>
      </c>
      <c r="G811" s="196"/>
      <c r="H811" s="196"/>
      <c r="I811" s="196"/>
    </row>
    <row r="812" spans="1:9">
      <c r="A812" s="150" t="s">
        <v>129</v>
      </c>
      <c r="B812" s="163" t="s">
        <v>267</v>
      </c>
      <c r="C812" s="144">
        <v>72.38</v>
      </c>
      <c r="D812" s="144">
        <v>76.89</v>
      </c>
      <c r="E812" s="146" t="s">
        <v>699</v>
      </c>
      <c r="G812" s="196"/>
      <c r="H812" s="196"/>
      <c r="I812" s="196"/>
    </row>
    <row r="813" spans="1:9">
      <c r="A813" s="150" t="s">
        <v>130</v>
      </c>
      <c r="B813" s="163" t="s">
        <v>267</v>
      </c>
      <c r="C813" s="144">
        <v>75.12</v>
      </c>
      <c r="D813" s="144">
        <v>80.08</v>
      </c>
      <c r="E813" s="146" t="s">
        <v>699</v>
      </c>
      <c r="G813" s="196"/>
      <c r="H813" s="196"/>
      <c r="I813" s="196"/>
    </row>
    <row r="814" spans="1:9">
      <c r="A814" s="150" t="s">
        <v>131</v>
      </c>
      <c r="B814" s="163" t="s">
        <v>267</v>
      </c>
      <c r="C814" s="144">
        <v>64.040000000000006</v>
      </c>
      <c r="D814" s="144">
        <v>68.16</v>
      </c>
      <c r="E814" s="146" t="s">
        <v>699</v>
      </c>
      <c r="G814" s="196"/>
      <c r="H814" s="196"/>
      <c r="I814" s="196"/>
    </row>
    <row r="815" spans="1:9">
      <c r="A815" s="150" t="s">
        <v>132</v>
      </c>
      <c r="B815" s="163" t="s">
        <v>267</v>
      </c>
      <c r="C815" s="144">
        <v>46.07</v>
      </c>
      <c r="D815" s="144">
        <v>49</v>
      </c>
      <c r="E815" s="146" t="s">
        <v>699</v>
      </c>
      <c r="G815" s="196"/>
      <c r="H815" s="196"/>
      <c r="I815" s="196"/>
    </row>
    <row r="816" spans="1:9">
      <c r="A816" s="150" t="s">
        <v>251</v>
      </c>
      <c r="B816" s="163" t="s">
        <v>267</v>
      </c>
      <c r="C816" s="144">
        <v>62.53</v>
      </c>
      <c r="D816" s="144">
        <v>66.05</v>
      </c>
      <c r="E816" s="146" t="s">
        <v>699</v>
      </c>
      <c r="G816" s="196"/>
      <c r="H816" s="196"/>
      <c r="I816" s="196"/>
    </row>
    <row r="817" spans="1:9">
      <c r="A817" s="150" t="s">
        <v>133</v>
      </c>
      <c r="B817" s="163" t="s">
        <v>267</v>
      </c>
      <c r="C817" s="144">
        <v>70.040000000000006</v>
      </c>
      <c r="D817" s="144">
        <v>74.930000000000007</v>
      </c>
      <c r="E817" s="146" t="s">
        <v>699</v>
      </c>
      <c r="G817" s="196"/>
      <c r="H817" s="196"/>
      <c r="I817" s="196"/>
    </row>
    <row r="818" spans="1:9">
      <c r="A818" s="150" t="s">
        <v>134</v>
      </c>
      <c r="B818" s="163" t="s">
        <v>267</v>
      </c>
      <c r="C818" s="144">
        <v>45.2</v>
      </c>
      <c r="D818" s="144">
        <v>47.73</v>
      </c>
      <c r="E818" s="146" t="s">
        <v>699</v>
      </c>
      <c r="G818" s="196"/>
      <c r="H818" s="196"/>
      <c r="I818" s="196"/>
    </row>
    <row r="819" spans="1:9">
      <c r="A819" s="150" t="s">
        <v>135</v>
      </c>
      <c r="B819" s="163" t="s">
        <v>267</v>
      </c>
      <c r="C819" s="144">
        <v>84.56</v>
      </c>
      <c r="D819" s="144">
        <v>89.36</v>
      </c>
      <c r="E819" s="146" t="s">
        <v>699</v>
      </c>
      <c r="G819" s="196"/>
      <c r="H819" s="196"/>
      <c r="I819" s="196"/>
    </row>
    <row r="820" spans="1:9">
      <c r="A820" s="150" t="s">
        <v>136</v>
      </c>
      <c r="B820" s="163" t="s">
        <v>267</v>
      </c>
      <c r="C820" s="144">
        <v>67.680000000000007</v>
      </c>
      <c r="D820" s="144">
        <v>72.19</v>
      </c>
      <c r="E820" s="146" t="s">
        <v>699</v>
      </c>
      <c r="G820" s="196"/>
      <c r="H820" s="196"/>
      <c r="I820" s="196"/>
    </row>
    <row r="821" spans="1:9">
      <c r="A821" s="150" t="s">
        <v>137</v>
      </c>
      <c r="B821" s="163" t="s">
        <v>267</v>
      </c>
      <c r="C821" s="144">
        <v>81.39</v>
      </c>
      <c r="D821" s="144">
        <v>86.45</v>
      </c>
      <c r="E821" s="146" t="s">
        <v>699</v>
      </c>
      <c r="G821" s="196"/>
      <c r="H821" s="196"/>
      <c r="I821" s="196"/>
    </row>
    <row r="822" spans="1:9">
      <c r="A822" s="150" t="s">
        <v>138</v>
      </c>
      <c r="B822" s="163" t="s">
        <v>267</v>
      </c>
      <c r="C822" s="144">
        <v>61.08</v>
      </c>
      <c r="D822" s="144">
        <v>64.66</v>
      </c>
      <c r="E822" s="146" t="s">
        <v>699</v>
      </c>
      <c r="G822" s="196"/>
      <c r="H822" s="196"/>
      <c r="I822" s="196"/>
    </row>
    <row r="823" spans="1:9">
      <c r="A823" s="150" t="s">
        <v>139</v>
      </c>
      <c r="B823" s="163" t="s">
        <v>267</v>
      </c>
      <c r="C823" s="144">
        <v>103.67</v>
      </c>
      <c r="D823" s="144">
        <v>110.25</v>
      </c>
      <c r="E823" s="146" t="s">
        <v>699</v>
      </c>
      <c r="G823" s="196"/>
      <c r="H823" s="196"/>
      <c r="I823" s="196"/>
    </row>
    <row r="824" spans="1:9">
      <c r="A824" s="150" t="s">
        <v>140</v>
      </c>
      <c r="B824" s="163" t="s">
        <v>267</v>
      </c>
      <c r="C824" s="144">
        <v>47.25</v>
      </c>
      <c r="D824" s="144">
        <v>50.57</v>
      </c>
      <c r="E824" s="146" t="s">
        <v>699</v>
      </c>
      <c r="G824" s="196"/>
      <c r="H824" s="196"/>
      <c r="I824" s="196"/>
    </row>
    <row r="825" spans="1:9">
      <c r="A825" s="150" t="s">
        <v>141</v>
      </c>
      <c r="B825" s="163" t="s">
        <v>267</v>
      </c>
      <c r="C825" s="144">
        <v>84.01</v>
      </c>
      <c r="D825" s="144">
        <v>89.37</v>
      </c>
      <c r="E825" s="146" t="s">
        <v>699</v>
      </c>
      <c r="G825" s="196"/>
      <c r="H825" s="196"/>
      <c r="I825" s="196"/>
    </row>
    <row r="826" spans="1:9">
      <c r="A826" s="150" t="s">
        <v>142</v>
      </c>
      <c r="B826" s="163" t="s">
        <v>267</v>
      </c>
      <c r="C826" s="144">
        <v>128.57</v>
      </c>
      <c r="D826" s="144">
        <v>137.38</v>
      </c>
      <c r="E826" s="146" t="s">
        <v>699</v>
      </c>
      <c r="G826" s="196"/>
      <c r="H826" s="196"/>
      <c r="I826" s="196"/>
    </row>
    <row r="827" spans="1:9">
      <c r="A827" s="150" t="s">
        <v>143</v>
      </c>
      <c r="B827" s="163" t="s">
        <v>267</v>
      </c>
      <c r="C827" s="144">
        <v>59.83</v>
      </c>
      <c r="D827" s="144">
        <v>63.75</v>
      </c>
      <c r="E827" s="146" t="s">
        <v>699</v>
      </c>
      <c r="G827" s="196"/>
      <c r="H827" s="196"/>
      <c r="I827" s="196"/>
    </row>
    <row r="828" spans="1:9">
      <c r="A828" s="150" t="s">
        <v>189</v>
      </c>
      <c r="B828" s="163" t="s">
        <v>267</v>
      </c>
      <c r="C828" s="144" t="s">
        <v>699</v>
      </c>
      <c r="D828" s="144">
        <v>149.69</v>
      </c>
      <c r="E828" s="146" t="s">
        <v>699</v>
      </c>
      <c r="G828" s="196"/>
      <c r="H828" s="196"/>
      <c r="I828" s="196"/>
    </row>
    <row r="829" spans="1:9">
      <c r="A829" s="150" t="s">
        <v>144</v>
      </c>
      <c r="B829" s="163" t="s">
        <v>267</v>
      </c>
      <c r="C829" s="144">
        <v>103.59</v>
      </c>
      <c r="D829" s="144">
        <v>110.78</v>
      </c>
      <c r="E829" s="146" t="s">
        <v>699</v>
      </c>
      <c r="G829" s="196"/>
      <c r="H829" s="196"/>
      <c r="I829" s="196"/>
    </row>
    <row r="830" spans="1:9">
      <c r="A830" s="150" t="s">
        <v>252</v>
      </c>
      <c r="B830" s="163" t="s">
        <v>267</v>
      </c>
      <c r="C830" s="144">
        <v>65.540000000000006</v>
      </c>
      <c r="D830" s="144">
        <v>70.02</v>
      </c>
      <c r="E830" s="146" t="s">
        <v>699</v>
      </c>
      <c r="G830" s="196"/>
      <c r="H830" s="196"/>
      <c r="I830" s="196"/>
    </row>
    <row r="831" spans="1:9">
      <c r="A831" s="150" t="s">
        <v>145</v>
      </c>
      <c r="B831" s="163" t="s">
        <v>267</v>
      </c>
      <c r="C831" s="144">
        <v>90.74</v>
      </c>
      <c r="D831" s="144">
        <v>96.81</v>
      </c>
      <c r="E831" s="146" t="s">
        <v>699</v>
      </c>
      <c r="G831" s="196"/>
      <c r="H831" s="196"/>
      <c r="I831" s="196"/>
    </row>
    <row r="832" spans="1:9">
      <c r="A832" s="150" t="s">
        <v>146</v>
      </c>
      <c r="B832" s="163" t="s">
        <v>267</v>
      </c>
      <c r="C832" s="144">
        <v>90.77</v>
      </c>
      <c r="D832" s="144">
        <v>96.47</v>
      </c>
      <c r="E832" s="146" t="s">
        <v>699</v>
      </c>
      <c r="G832" s="196"/>
      <c r="H832" s="196"/>
      <c r="I832" s="196"/>
    </row>
    <row r="833" spans="1:9">
      <c r="A833" s="150" t="s">
        <v>147</v>
      </c>
      <c r="B833" s="163" t="s">
        <v>267</v>
      </c>
      <c r="C833" s="144">
        <v>59.74</v>
      </c>
      <c r="D833" s="144">
        <v>63.54</v>
      </c>
      <c r="E833" s="146" t="s">
        <v>699</v>
      </c>
      <c r="G833" s="196"/>
      <c r="H833" s="196"/>
      <c r="I833" s="196"/>
    </row>
    <row r="834" spans="1:9">
      <c r="A834" s="150" t="s">
        <v>148</v>
      </c>
      <c r="B834" s="163" t="s">
        <v>267</v>
      </c>
      <c r="C834" s="144">
        <v>42.19</v>
      </c>
      <c r="D834" s="144">
        <v>44.75</v>
      </c>
      <c r="E834" s="146" t="s">
        <v>699</v>
      </c>
      <c r="G834" s="196"/>
      <c r="H834" s="196"/>
      <c r="I834" s="196"/>
    </row>
    <row r="835" spans="1:9">
      <c r="A835" s="150" t="s">
        <v>149</v>
      </c>
      <c r="B835" s="163" t="s">
        <v>267</v>
      </c>
      <c r="C835" s="144">
        <v>87.42</v>
      </c>
      <c r="D835" s="144">
        <v>92.55</v>
      </c>
      <c r="E835" s="146" t="s">
        <v>699</v>
      </c>
      <c r="G835" s="196"/>
      <c r="H835" s="196"/>
      <c r="I835" s="196"/>
    </row>
    <row r="836" spans="1:9">
      <c r="A836" s="150" t="s">
        <v>150</v>
      </c>
      <c r="B836" s="163" t="s">
        <v>267</v>
      </c>
      <c r="C836" s="144">
        <v>34.14</v>
      </c>
      <c r="D836" s="144">
        <v>36.729999999999997</v>
      </c>
      <c r="E836" s="146" t="s">
        <v>699</v>
      </c>
      <c r="G836" s="196"/>
      <c r="H836" s="196"/>
      <c r="I836" s="196"/>
    </row>
    <row r="837" spans="1:9">
      <c r="A837" s="150" t="s">
        <v>151</v>
      </c>
      <c r="B837" s="163" t="s">
        <v>267</v>
      </c>
      <c r="C837" s="144">
        <v>71.91</v>
      </c>
      <c r="D837" s="144">
        <v>76.78</v>
      </c>
      <c r="E837" s="146" t="s">
        <v>699</v>
      </c>
      <c r="G837" s="196"/>
      <c r="H837" s="196"/>
      <c r="I837" s="196"/>
    </row>
    <row r="838" spans="1:9">
      <c r="A838" s="150" t="s">
        <v>152</v>
      </c>
      <c r="B838" s="163" t="s">
        <v>267</v>
      </c>
      <c r="C838" s="144">
        <v>54.69</v>
      </c>
      <c r="D838" s="144">
        <v>57.87</v>
      </c>
      <c r="E838" s="146" t="s">
        <v>699</v>
      </c>
      <c r="G838" s="196"/>
      <c r="H838" s="196"/>
      <c r="I838" s="196"/>
    </row>
    <row r="839" spans="1:9">
      <c r="A839" s="150" t="s">
        <v>153</v>
      </c>
      <c r="B839" s="163" t="s">
        <v>267</v>
      </c>
      <c r="C839" s="144">
        <v>90.76</v>
      </c>
      <c r="D839" s="144">
        <v>97</v>
      </c>
      <c r="E839" s="146" t="s">
        <v>699</v>
      </c>
      <c r="G839" s="196"/>
      <c r="H839" s="196"/>
      <c r="I839" s="196"/>
    </row>
    <row r="840" spans="1:9">
      <c r="A840" s="150" t="s">
        <v>154</v>
      </c>
      <c r="B840" s="163" t="s">
        <v>267</v>
      </c>
      <c r="C840" s="144">
        <v>42.33</v>
      </c>
      <c r="D840" s="144">
        <v>44.96</v>
      </c>
      <c r="E840" s="146" t="s">
        <v>699</v>
      </c>
      <c r="G840" s="196"/>
      <c r="H840" s="196"/>
      <c r="I840" s="196"/>
    </row>
    <row r="841" spans="1:9">
      <c r="A841" s="150" t="s">
        <v>155</v>
      </c>
      <c r="B841" s="163" t="s">
        <v>267</v>
      </c>
      <c r="C841" s="144">
        <v>66.17</v>
      </c>
      <c r="D841" s="144">
        <v>70.09</v>
      </c>
      <c r="E841" s="144">
        <v>77.53</v>
      </c>
      <c r="G841" s="196"/>
      <c r="H841" s="196"/>
      <c r="I841" s="196"/>
    </row>
    <row r="842" spans="1:9">
      <c r="A842" s="150" t="s">
        <v>253</v>
      </c>
      <c r="B842" s="163" t="s">
        <v>267</v>
      </c>
      <c r="C842" s="144">
        <v>91.97</v>
      </c>
      <c r="D842" s="144">
        <v>97.44</v>
      </c>
      <c r="E842" s="144">
        <v>107.74</v>
      </c>
      <c r="G842" s="196"/>
      <c r="H842" s="196"/>
      <c r="I842" s="196"/>
    </row>
    <row r="843" spans="1:9">
      <c r="A843" s="150" t="s">
        <v>156</v>
      </c>
      <c r="B843" s="163" t="s">
        <v>267</v>
      </c>
      <c r="C843" s="144">
        <v>92.44</v>
      </c>
      <c r="D843" s="144">
        <v>98.83</v>
      </c>
      <c r="E843" s="146" t="s">
        <v>699</v>
      </c>
      <c r="G843" s="196"/>
      <c r="H843" s="196"/>
      <c r="I843" s="196"/>
    </row>
    <row r="844" spans="1:9">
      <c r="A844" s="150" t="s">
        <v>157</v>
      </c>
      <c r="B844" s="163" t="s">
        <v>267</v>
      </c>
      <c r="C844" s="144">
        <v>61.14</v>
      </c>
      <c r="D844" s="144">
        <v>64.989999999999995</v>
      </c>
      <c r="E844" s="146" t="s">
        <v>699</v>
      </c>
      <c r="G844" s="196"/>
      <c r="H844" s="196"/>
      <c r="I844" s="196"/>
    </row>
    <row r="845" spans="1:9">
      <c r="A845" s="150" t="s">
        <v>158</v>
      </c>
      <c r="B845" s="163" t="s">
        <v>267</v>
      </c>
      <c r="C845" s="144">
        <v>118.44</v>
      </c>
      <c r="D845" s="144">
        <v>126.48</v>
      </c>
      <c r="E845" s="146" t="s">
        <v>699</v>
      </c>
      <c r="G845" s="196"/>
      <c r="H845" s="196"/>
      <c r="I845" s="196"/>
    </row>
    <row r="846" spans="1:9">
      <c r="A846" s="150" t="s">
        <v>159</v>
      </c>
      <c r="B846" s="163" t="s">
        <v>267</v>
      </c>
      <c r="C846" s="144">
        <v>39.36</v>
      </c>
      <c r="D846" s="144">
        <v>41.75</v>
      </c>
      <c r="E846" s="146" t="s">
        <v>699</v>
      </c>
      <c r="G846" s="196"/>
      <c r="H846" s="196"/>
      <c r="I846" s="196"/>
    </row>
    <row r="847" spans="1:9">
      <c r="A847" s="150" t="s">
        <v>160</v>
      </c>
      <c r="B847" s="163" t="s">
        <v>267</v>
      </c>
      <c r="C847" s="144">
        <v>55.1</v>
      </c>
      <c r="D847" s="144">
        <v>58.98</v>
      </c>
      <c r="E847" s="146" t="s">
        <v>699</v>
      </c>
      <c r="G847" s="196"/>
      <c r="H847" s="196"/>
      <c r="I847" s="196"/>
    </row>
    <row r="848" spans="1:9">
      <c r="A848" s="150" t="s">
        <v>161</v>
      </c>
      <c r="B848" s="163" t="s">
        <v>267</v>
      </c>
      <c r="C848" s="144">
        <v>77.52</v>
      </c>
      <c r="D848" s="144">
        <v>82.91</v>
      </c>
      <c r="E848" s="146" t="s">
        <v>699</v>
      </c>
      <c r="G848" s="196"/>
      <c r="H848" s="196"/>
      <c r="I848" s="196"/>
    </row>
    <row r="849" spans="1:9">
      <c r="A849" s="150" t="s">
        <v>40</v>
      </c>
      <c r="B849" s="163" t="s">
        <v>267</v>
      </c>
      <c r="C849" s="144">
        <v>85.13</v>
      </c>
      <c r="D849" s="144">
        <v>90.44</v>
      </c>
      <c r="E849" s="146" t="s">
        <v>699</v>
      </c>
      <c r="G849" s="196"/>
      <c r="H849" s="196"/>
      <c r="I849" s="196"/>
    </row>
    <row r="850" spans="1:9">
      <c r="A850" s="150" t="s">
        <v>254</v>
      </c>
      <c r="B850" s="163" t="s">
        <v>267</v>
      </c>
      <c r="C850" s="144">
        <v>58.65</v>
      </c>
      <c r="D850" s="144">
        <v>62.61</v>
      </c>
      <c r="E850" s="146" t="s">
        <v>699</v>
      </c>
      <c r="G850" s="196"/>
      <c r="H850" s="196"/>
      <c r="I850" s="196"/>
    </row>
    <row r="851" spans="1:9">
      <c r="A851" s="150" t="s">
        <v>255</v>
      </c>
      <c r="B851" s="163" t="s">
        <v>267</v>
      </c>
      <c r="C851" s="144">
        <v>73.09</v>
      </c>
      <c r="D851" s="144">
        <v>77.86</v>
      </c>
      <c r="E851" s="146" t="s">
        <v>699</v>
      </c>
      <c r="G851" s="196"/>
      <c r="H851" s="196"/>
      <c r="I851" s="196"/>
    </row>
    <row r="852" spans="1:9">
      <c r="A852" s="150" t="s">
        <v>256</v>
      </c>
      <c r="B852" s="163" t="s">
        <v>267</v>
      </c>
      <c r="C852" s="144">
        <v>109.73</v>
      </c>
      <c r="D852" s="144">
        <v>116.84</v>
      </c>
      <c r="E852" s="146" t="s">
        <v>699</v>
      </c>
      <c r="G852" s="196"/>
      <c r="H852" s="196"/>
      <c r="I852" s="196"/>
    </row>
    <row r="853" spans="1:9">
      <c r="A853" s="150" t="s">
        <v>162</v>
      </c>
      <c r="B853" s="163" t="s">
        <v>267</v>
      </c>
      <c r="C853" s="144">
        <v>53.32</v>
      </c>
      <c r="D853" s="144">
        <v>56.57</v>
      </c>
      <c r="E853" s="144">
        <v>62.76</v>
      </c>
      <c r="G853" s="196"/>
      <c r="H853" s="196"/>
      <c r="I853" s="196"/>
    </row>
    <row r="854" spans="1:9">
      <c r="A854" s="150" t="s">
        <v>163</v>
      </c>
      <c r="B854" s="163" t="s">
        <v>267</v>
      </c>
      <c r="C854" s="144">
        <v>52.44</v>
      </c>
      <c r="D854" s="144">
        <v>55.54</v>
      </c>
      <c r="E854" s="144">
        <v>60.91</v>
      </c>
      <c r="G854" s="196"/>
      <c r="H854" s="196"/>
      <c r="I854" s="196"/>
    </row>
    <row r="855" spans="1:9">
      <c r="A855" s="150" t="s">
        <v>164</v>
      </c>
      <c r="B855" s="163" t="s">
        <v>267</v>
      </c>
      <c r="C855" s="144">
        <v>68.95</v>
      </c>
      <c r="D855" s="144">
        <v>73.290000000000006</v>
      </c>
      <c r="E855" s="146" t="s">
        <v>699</v>
      </c>
      <c r="G855" s="196"/>
      <c r="H855" s="196"/>
      <c r="I855" s="196"/>
    </row>
    <row r="856" spans="1:9">
      <c r="A856" s="150" t="s">
        <v>165</v>
      </c>
      <c r="B856" s="163" t="s">
        <v>267</v>
      </c>
      <c r="C856" s="144">
        <v>33.25</v>
      </c>
      <c r="D856" s="144">
        <v>35.130000000000003</v>
      </c>
      <c r="E856" s="144">
        <v>39.119999999999997</v>
      </c>
      <c r="G856" s="196"/>
      <c r="H856" s="196"/>
      <c r="I856" s="196"/>
    </row>
    <row r="857" spans="1:9">
      <c r="A857" s="150" t="s">
        <v>166</v>
      </c>
      <c r="B857" s="163" t="s">
        <v>267</v>
      </c>
      <c r="C857" s="144">
        <v>41.32</v>
      </c>
      <c r="D857" s="144">
        <v>43.71</v>
      </c>
      <c r="E857" s="146" t="s">
        <v>699</v>
      </c>
      <c r="G857" s="196"/>
      <c r="H857" s="196"/>
      <c r="I857" s="196"/>
    </row>
    <row r="858" spans="1:9">
      <c r="A858" s="150" t="s">
        <v>167</v>
      </c>
      <c r="B858" s="163" t="s">
        <v>267</v>
      </c>
      <c r="C858" s="144">
        <v>70.58</v>
      </c>
      <c r="D858" s="144">
        <v>75.61</v>
      </c>
      <c r="E858" s="146" t="s">
        <v>699</v>
      </c>
      <c r="G858" s="196"/>
      <c r="H858" s="196"/>
      <c r="I858" s="196"/>
    </row>
    <row r="859" spans="1:9">
      <c r="A859" s="150" t="s">
        <v>168</v>
      </c>
      <c r="B859" s="163" t="s">
        <v>267</v>
      </c>
      <c r="C859" s="144">
        <v>63.34</v>
      </c>
      <c r="D859" s="144">
        <v>67.03</v>
      </c>
      <c r="E859" s="146" t="s">
        <v>699</v>
      </c>
      <c r="G859" s="196"/>
      <c r="H859" s="196"/>
      <c r="I859" s="196"/>
    </row>
    <row r="860" spans="1:9">
      <c r="A860" s="150" t="s">
        <v>169</v>
      </c>
      <c r="B860" s="163" t="s">
        <v>267</v>
      </c>
      <c r="C860" s="144">
        <v>71.19</v>
      </c>
      <c r="D860" s="144">
        <v>75.8</v>
      </c>
      <c r="E860" s="146" t="s">
        <v>699</v>
      </c>
      <c r="G860" s="196"/>
      <c r="H860" s="196"/>
      <c r="I860" s="196"/>
    </row>
    <row r="861" spans="1:9">
      <c r="A861" s="150" t="s">
        <v>170</v>
      </c>
      <c r="B861" s="163" t="s">
        <v>267</v>
      </c>
      <c r="C861" s="144">
        <v>42.51</v>
      </c>
      <c r="D861" s="144">
        <v>45.31</v>
      </c>
      <c r="E861" s="146" t="s">
        <v>699</v>
      </c>
      <c r="G861" s="196"/>
      <c r="H861" s="196"/>
      <c r="I861" s="196"/>
    </row>
    <row r="862" spans="1:9">
      <c r="A862" s="150" t="s">
        <v>171</v>
      </c>
      <c r="B862" s="163" t="s">
        <v>267</v>
      </c>
      <c r="C862" s="144">
        <v>85.21</v>
      </c>
      <c r="D862" s="144">
        <v>90.56</v>
      </c>
      <c r="E862" s="146" t="s">
        <v>699</v>
      </c>
      <c r="G862" s="196"/>
      <c r="H862" s="196"/>
      <c r="I862" s="196"/>
    </row>
    <row r="863" spans="1:9">
      <c r="A863" s="150" t="s">
        <v>172</v>
      </c>
      <c r="B863" s="163" t="s">
        <v>267</v>
      </c>
      <c r="C863" s="144">
        <v>67.83</v>
      </c>
      <c r="D863" s="144">
        <v>72.56</v>
      </c>
      <c r="E863" s="146" t="s">
        <v>699</v>
      </c>
      <c r="G863" s="196"/>
      <c r="H863" s="196"/>
      <c r="I863" s="196"/>
    </row>
    <row r="864" spans="1:9">
      <c r="A864" s="150" t="s">
        <v>175</v>
      </c>
      <c r="B864" s="163" t="s">
        <v>267</v>
      </c>
      <c r="C864" s="144">
        <v>59.82</v>
      </c>
      <c r="D864" s="144">
        <v>63.07</v>
      </c>
      <c r="E864" s="146" t="s">
        <v>699</v>
      </c>
      <c r="G864" s="196"/>
      <c r="H864" s="196"/>
      <c r="I864" s="196"/>
    </row>
    <row r="865" spans="1:9">
      <c r="A865" s="150" t="s">
        <v>173</v>
      </c>
      <c r="B865" s="163" t="s">
        <v>267</v>
      </c>
      <c r="C865" s="144">
        <v>126.17</v>
      </c>
      <c r="D865" s="144">
        <v>133.13999999999999</v>
      </c>
      <c r="E865" s="146" t="s">
        <v>699</v>
      </c>
      <c r="G865" s="196"/>
      <c r="H865" s="196"/>
      <c r="I865" s="196"/>
    </row>
    <row r="866" spans="1:9">
      <c r="A866" s="150" t="s">
        <v>174</v>
      </c>
      <c r="B866" s="163" t="s">
        <v>267</v>
      </c>
      <c r="C866" s="144">
        <v>47.18</v>
      </c>
      <c r="D866" s="144">
        <v>50.72</v>
      </c>
      <c r="E866" s="146" t="s">
        <v>699</v>
      </c>
      <c r="G866" s="196"/>
      <c r="H866" s="196"/>
      <c r="I866" s="196"/>
    </row>
    <row r="867" spans="1:9">
      <c r="A867" s="150" t="s">
        <v>176</v>
      </c>
      <c r="B867" s="163" t="s">
        <v>267</v>
      </c>
      <c r="C867" s="144">
        <v>72.540000000000006</v>
      </c>
      <c r="D867" s="144">
        <v>77.239999999999995</v>
      </c>
      <c r="E867" s="146" t="s">
        <v>699</v>
      </c>
      <c r="G867" s="196"/>
      <c r="H867" s="196"/>
      <c r="I867" s="196"/>
    </row>
    <row r="868" spans="1:9">
      <c r="A868" s="150" t="s">
        <v>257</v>
      </c>
      <c r="B868" s="163" t="s">
        <v>267</v>
      </c>
      <c r="C868" s="144">
        <v>66.930000000000007</v>
      </c>
      <c r="D868" s="144">
        <v>70.8</v>
      </c>
      <c r="E868" s="146" t="s">
        <v>699</v>
      </c>
      <c r="G868" s="196"/>
      <c r="H868" s="196"/>
      <c r="I868" s="196"/>
    </row>
    <row r="869" spans="1:9">
      <c r="A869" s="150" t="s">
        <v>258</v>
      </c>
      <c r="B869" s="163" t="s">
        <v>267</v>
      </c>
      <c r="C869" s="144">
        <v>88.99</v>
      </c>
      <c r="D869" s="144">
        <v>93.81</v>
      </c>
      <c r="E869" s="146" t="s">
        <v>699</v>
      </c>
      <c r="G869" s="196"/>
      <c r="H869" s="196"/>
      <c r="I869" s="196"/>
    </row>
    <row r="870" spans="1:9">
      <c r="A870" s="150" t="s">
        <v>177</v>
      </c>
      <c r="B870" s="163" t="s">
        <v>267</v>
      </c>
      <c r="C870" s="144">
        <v>55.32</v>
      </c>
      <c r="D870" s="144">
        <v>59.98</v>
      </c>
      <c r="E870" s="146" t="s">
        <v>699</v>
      </c>
      <c r="G870" s="196"/>
      <c r="H870" s="196"/>
      <c r="I870" s="196"/>
    </row>
    <row r="871" spans="1:9">
      <c r="A871" s="150" t="s">
        <v>178</v>
      </c>
      <c r="B871" s="163" t="s">
        <v>267</v>
      </c>
      <c r="C871" s="144">
        <v>81.17</v>
      </c>
      <c r="D871" s="144">
        <v>86.75</v>
      </c>
      <c r="E871" s="146" t="s">
        <v>699</v>
      </c>
      <c r="G871" s="196"/>
      <c r="H871" s="196"/>
      <c r="I871" s="196"/>
    </row>
    <row r="872" spans="1:9">
      <c r="A872" s="150" t="s">
        <v>179</v>
      </c>
      <c r="B872" s="163" t="s">
        <v>267</v>
      </c>
      <c r="C872" s="144">
        <v>94.08</v>
      </c>
      <c r="D872" s="144">
        <v>100.03</v>
      </c>
      <c r="E872" s="144">
        <v>108.99</v>
      </c>
      <c r="G872" s="196"/>
      <c r="H872" s="196"/>
      <c r="I872" s="196"/>
    </row>
    <row r="873" spans="1:9">
      <c r="A873" s="150" t="s">
        <v>180</v>
      </c>
      <c r="B873" s="163" t="s">
        <v>267</v>
      </c>
      <c r="C873" s="144">
        <v>64.44</v>
      </c>
      <c r="D873" s="144">
        <v>68.989999999999995</v>
      </c>
      <c r="E873" s="144">
        <v>76.86</v>
      </c>
      <c r="G873" s="196"/>
      <c r="H873" s="196"/>
      <c r="I873" s="196"/>
    </row>
    <row r="874" spans="1:9">
      <c r="A874" s="150" t="s">
        <v>181</v>
      </c>
      <c r="B874" s="163" t="s">
        <v>267</v>
      </c>
      <c r="C874" s="144">
        <v>37.49</v>
      </c>
      <c r="D874" s="144">
        <v>39.6</v>
      </c>
      <c r="E874" s="144">
        <v>43.81</v>
      </c>
      <c r="G874" s="196"/>
      <c r="H874" s="196"/>
      <c r="I874" s="196"/>
    </row>
    <row r="875" spans="1:9">
      <c r="A875" s="150" t="s">
        <v>182</v>
      </c>
      <c r="B875" s="163" t="s">
        <v>267</v>
      </c>
      <c r="C875" s="144">
        <v>47.9</v>
      </c>
      <c r="D875" s="144">
        <v>51.46</v>
      </c>
      <c r="E875" s="144">
        <v>56.25</v>
      </c>
      <c r="G875" s="196"/>
      <c r="H875" s="196"/>
      <c r="I875" s="196"/>
    </row>
    <row r="876" spans="1:9">
      <c r="A876" s="150" t="s">
        <v>259</v>
      </c>
      <c r="B876" s="163" t="s">
        <v>267</v>
      </c>
      <c r="C876" s="144">
        <v>74.27</v>
      </c>
      <c r="D876" s="144">
        <v>79.09</v>
      </c>
      <c r="E876" s="144">
        <v>85.79</v>
      </c>
      <c r="G876" s="196"/>
      <c r="H876" s="196"/>
      <c r="I876" s="196"/>
    </row>
    <row r="877" spans="1:9">
      <c r="A877" s="150" t="s">
        <v>184</v>
      </c>
      <c r="B877" s="163" t="s">
        <v>267</v>
      </c>
      <c r="C877" s="144">
        <v>58.17</v>
      </c>
      <c r="D877" s="144">
        <v>62.13</v>
      </c>
      <c r="E877" s="146" t="s">
        <v>699</v>
      </c>
      <c r="G877" s="196"/>
      <c r="H877" s="196"/>
      <c r="I877" s="196"/>
    </row>
    <row r="878" spans="1:9">
      <c r="A878" s="150" t="s">
        <v>260</v>
      </c>
      <c r="B878" s="163" t="s">
        <v>267</v>
      </c>
      <c r="C878" s="144">
        <v>76.33</v>
      </c>
      <c r="D878" s="144">
        <v>81.569999999999993</v>
      </c>
      <c r="E878" s="146" t="s">
        <v>699</v>
      </c>
      <c r="G878" s="196"/>
      <c r="H878" s="196"/>
      <c r="I878" s="196"/>
    </row>
    <row r="879" spans="1:9">
      <c r="A879" s="150" t="s">
        <v>185</v>
      </c>
      <c r="B879" s="163" t="s">
        <v>267</v>
      </c>
      <c r="C879" s="144">
        <v>52.08</v>
      </c>
      <c r="D879" s="144">
        <v>55.17</v>
      </c>
      <c r="E879" s="146" t="s">
        <v>699</v>
      </c>
      <c r="G879" s="196"/>
      <c r="H879" s="196"/>
      <c r="I879" s="196"/>
    </row>
    <row r="880" spans="1:9">
      <c r="A880" s="150" t="s">
        <v>186</v>
      </c>
      <c r="B880" s="163" t="s">
        <v>267</v>
      </c>
      <c r="C880" s="144">
        <v>56.71</v>
      </c>
      <c r="D880" s="144">
        <v>59.87</v>
      </c>
      <c r="E880" s="146" t="s">
        <v>699</v>
      </c>
      <c r="G880" s="196"/>
      <c r="H880" s="196"/>
      <c r="I880" s="196"/>
    </row>
    <row r="881" spans="1:9">
      <c r="A881" s="150" t="s">
        <v>261</v>
      </c>
      <c r="B881" s="163" t="s">
        <v>267</v>
      </c>
      <c r="C881" s="144">
        <v>76.48</v>
      </c>
      <c r="D881" s="144">
        <v>81</v>
      </c>
      <c r="E881" s="146" t="s">
        <v>699</v>
      </c>
      <c r="G881" s="196"/>
      <c r="H881" s="196"/>
      <c r="I881" s="196"/>
    </row>
    <row r="882" spans="1:9">
      <c r="A882" s="150" t="s">
        <v>187</v>
      </c>
      <c r="B882" s="163" t="s">
        <v>267</v>
      </c>
      <c r="C882" s="144">
        <v>77.72</v>
      </c>
      <c r="D882" s="144">
        <v>82.44</v>
      </c>
      <c r="E882" s="146" t="s">
        <v>699</v>
      </c>
      <c r="G882" s="196"/>
      <c r="H882" s="196"/>
      <c r="I882" s="196"/>
    </row>
    <row r="883" spans="1:9" ht="15.75" thickBot="1">
      <c r="A883" s="150" t="s">
        <v>188</v>
      </c>
      <c r="B883" s="163" t="s">
        <v>267</v>
      </c>
      <c r="C883" s="144">
        <v>41.13</v>
      </c>
      <c r="D883" s="144">
        <v>43.44</v>
      </c>
      <c r="E883" s="147" t="s">
        <v>699</v>
      </c>
      <c r="G883" s="196"/>
      <c r="H883" s="196"/>
      <c r="I883" s="196"/>
    </row>
    <row r="884" spans="1:9">
      <c r="A884" s="150" t="s">
        <v>42</v>
      </c>
      <c r="B884" s="163" t="s">
        <v>268</v>
      </c>
      <c r="C884" s="144">
        <v>49.61</v>
      </c>
      <c r="D884" s="144">
        <v>52.69</v>
      </c>
      <c r="E884" s="145" t="s">
        <v>699</v>
      </c>
      <c r="G884" s="196"/>
      <c r="H884" s="196"/>
      <c r="I884" s="196"/>
    </row>
    <row r="885" spans="1:9">
      <c r="A885" s="150" t="s">
        <v>43</v>
      </c>
      <c r="B885" s="163" t="s">
        <v>268</v>
      </c>
      <c r="C885" s="144">
        <v>69.92</v>
      </c>
      <c r="D885" s="144">
        <v>74.209999999999994</v>
      </c>
      <c r="E885" s="146" t="s">
        <v>699</v>
      </c>
      <c r="G885" s="196"/>
      <c r="H885" s="196"/>
      <c r="I885" s="196"/>
    </row>
    <row r="886" spans="1:9">
      <c r="A886" s="150" t="s">
        <v>44</v>
      </c>
      <c r="B886" s="163" t="s">
        <v>268</v>
      </c>
      <c r="C886" s="144">
        <v>28.68</v>
      </c>
      <c r="D886" s="144">
        <v>30.32</v>
      </c>
      <c r="E886" s="146" t="s">
        <v>699</v>
      </c>
      <c r="G886" s="196"/>
      <c r="H886" s="196"/>
      <c r="I886" s="196"/>
    </row>
    <row r="887" spans="1:9">
      <c r="A887" s="150" t="s">
        <v>45</v>
      </c>
      <c r="B887" s="163" t="s">
        <v>268</v>
      </c>
      <c r="C887" s="144">
        <v>33.56</v>
      </c>
      <c r="D887" s="144">
        <v>35.46</v>
      </c>
      <c r="E887" s="146" t="s">
        <v>699</v>
      </c>
      <c r="G887" s="196"/>
      <c r="H887" s="196"/>
      <c r="I887" s="196"/>
    </row>
    <row r="888" spans="1:9">
      <c r="A888" s="150" t="s">
        <v>46</v>
      </c>
      <c r="B888" s="163" t="s">
        <v>268</v>
      </c>
      <c r="C888" s="144">
        <v>41.36</v>
      </c>
      <c r="D888" s="144">
        <v>43.85</v>
      </c>
      <c r="E888" s="146" t="s">
        <v>699</v>
      </c>
      <c r="G888" s="196"/>
      <c r="H888" s="196"/>
      <c r="I888" s="196"/>
    </row>
    <row r="889" spans="1:9">
      <c r="A889" s="150" t="s">
        <v>47</v>
      </c>
      <c r="B889" s="163" t="s">
        <v>268</v>
      </c>
      <c r="C889" s="144">
        <v>40.4</v>
      </c>
      <c r="D889" s="144">
        <v>43.15</v>
      </c>
      <c r="E889" s="146" t="s">
        <v>699</v>
      </c>
      <c r="G889" s="196"/>
      <c r="H889" s="196"/>
      <c r="I889" s="196"/>
    </row>
    <row r="890" spans="1:9">
      <c r="A890" s="150" t="s">
        <v>48</v>
      </c>
      <c r="B890" s="163" t="s">
        <v>268</v>
      </c>
      <c r="C890" s="144">
        <v>38.270000000000003</v>
      </c>
      <c r="D890" s="144">
        <v>40.53</v>
      </c>
      <c r="E890" s="146" t="s">
        <v>699</v>
      </c>
      <c r="G890" s="196"/>
      <c r="H890" s="196"/>
      <c r="I890" s="196"/>
    </row>
    <row r="891" spans="1:9">
      <c r="A891" s="150" t="s">
        <v>49</v>
      </c>
      <c r="B891" s="163" t="s">
        <v>268</v>
      </c>
      <c r="C891" s="144">
        <v>51.49</v>
      </c>
      <c r="D891" s="144">
        <v>55.13</v>
      </c>
      <c r="E891" s="146" t="s">
        <v>699</v>
      </c>
      <c r="G891" s="196"/>
      <c r="H891" s="196"/>
      <c r="I891" s="196"/>
    </row>
    <row r="892" spans="1:9">
      <c r="A892" s="150" t="s">
        <v>50</v>
      </c>
      <c r="B892" s="163" t="s">
        <v>268</v>
      </c>
      <c r="C892" s="144">
        <v>65.650000000000006</v>
      </c>
      <c r="D892" s="144">
        <v>69.53</v>
      </c>
      <c r="E892" s="146" t="s">
        <v>699</v>
      </c>
      <c r="G892" s="196"/>
      <c r="H892" s="196"/>
      <c r="I892" s="196"/>
    </row>
    <row r="893" spans="1:9">
      <c r="A893" s="150" t="s">
        <v>236</v>
      </c>
      <c r="B893" s="163" t="s">
        <v>268</v>
      </c>
      <c r="C893" s="144">
        <v>88.58</v>
      </c>
      <c r="D893" s="144">
        <v>93.67</v>
      </c>
      <c r="E893" s="146" t="s">
        <v>699</v>
      </c>
      <c r="G893" s="196"/>
      <c r="H893" s="196"/>
      <c r="I893" s="196"/>
    </row>
    <row r="894" spans="1:9">
      <c r="A894" s="150" t="s">
        <v>51</v>
      </c>
      <c r="B894" s="163" t="s">
        <v>268</v>
      </c>
      <c r="C894" s="144">
        <v>81.099999999999994</v>
      </c>
      <c r="D894" s="144">
        <v>87.02</v>
      </c>
      <c r="E894" s="146" t="s">
        <v>699</v>
      </c>
      <c r="G894" s="196"/>
      <c r="H894" s="196"/>
      <c r="I894" s="196"/>
    </row>
    <row r="895" spans="1:9">
      <c r="A895" s="150" t="s">
        <v>52</v>
      </c>
      <c r="B895" s="163" t="s">
        <v>268</v>
      </c>
      <c r="C895" s="144">
        <v>87.68</v>
      </c>
      <c r="D895" s="144">
        <v>93.54</v>
      </c>
      <c r="E895" s="146" t="s">
        <v>699</v>
      </c>
      <c r="G895" s="196"/>
      <c r="H895" s="196"/>
      <c r="I895" s="196"/>
    </row>
    <row r="896" spans="1:9">
      <c r="A896" s="150" t="s">
        <v>237</v>
      </c>
      <c r="B896" s="163" t="s">
        <v>268</v>
      </c>
      <c r="C896" s="144">
        <v>116.38</v>
      </c>
      <c r="D896" s="144">
        <v>123.46</v>
      </c>
      <c r="E896" s="146" t="s">
        <v>699</v>
      </c>
      <c r="G896" s="196"/>
      <c r="H896" s="196"/>
      <c r="I896" s="196"/>
    </row>
    <row r="897" spans="1:9">
      <c r="A897" s="150" t="s">
        <v>53</v>
      </c>
      <c r="B897" s="163" t="s">
        <v>268</v>
      </c>
      <c r="C897" s="144">
        <v>72.709999999999994</v>
      </c>
      <c r="D897" s="144">
        <v>77.94</v>
      </c>
      <c r="E897" s="146" t="s">
        <v>699</v>
      </c>
      <c r="G897" s="196"/>
      <c r="H897" s="196"/>
      <c r="I897" s="196"/>
    </row>
    <row r="898" spans="1:9">
      <c r="A898" s="150" t="s">
        <v>54</v>
      </c>
      <c r="B898" s="163" t="s">
        <v>268</v>
      </c>
      <c r="C898" s="144">
        <v>100.85</v>
      </c>
      <c r="D898" s="144">
        <v>106.05</v>
      </c>
      <c r="E898" s="146" t="s">
        <v>699</v>
      </c>
      <c r="G898" s="196"/>
      <c r="H898" s="196"/>
      <c r="I898" s="196"/>
    </row>
    <row r="899" spans="1:9">
      <c r="A899" s="150" t="s">
        <v>238</v>
      </c>
      <c r="B899" s="163" t="s">
        <v>268</v>
      </c>
      <c r="C899" s="144">
        <v>66.790000000000006</v>
      </c>
      <c r="D899" s="144">
        <v>70.58</v>
      </c>
      <c r="E899" s="146" t="s">
        <v>699</v>
      </c>
      <c r="G899" s="196"/>
      <c r="H899" s="196"/>
      <c r="I899" s="196"/>
    </row>
    <row r="900" spans="1:9">
      <c r="A900" s="150" t="s">
        <v>239</v>
      </c>
      <c r="B900" s="163" t="s">
        <v>268</v>
      </c>
      <c r="C900" s="144">
        <v>70.31</v>
      </c>
      <c r="D900" s="144">
        <v>74.59</v>
      </c>
      <c r="E900" s="146" t="s">
        <v>699</v>
      </c>
      <c r="G900" s="196"/>
      <c r="H900" s="196"/>
      <c r="I900" s="196"/>
    </row>
    <row r="901" spans="1:9">
      <c r="A901" s="150" t="s">
        <v>55</v>
      </c>
      <c r="B901" s="163" t="s">
        <v>268</v>
      </c>
      <c r="C901" s="144">
        <v>84</v>
      </c>
      <c r="D901" s="144">
        <v>89.56</v>
      </c>
      <c r="E901" s="146" t="s">
        <v>699</v>
      </c>
      <c r="G901" s="196"/>
      <c r="H901" s="196"/>
      <c r="I901" s="196"/>
    </row>
    <row r="902" spans="1:9">
      <c r="A902" s="150" t="s">
        <v>56</v>
      </c>
      <c r="B902" s="163" t="s">
        <v>268</v>
      </c>
      <c r="C902" s="144">
        <v>67.180000000000007</v>
      </c>
      <c r="D902" s="144">
        <v>71.349999999999994</v>
      </c>
      <c r="E902" s="146" t="s">
        <v>699</v>
      </c>
      <c r="G902" s="196"/>
      <c r="H902" s="196"/>
      <c r="I902" s="196"/>
    </row>
    <row r="903" spans="1:9">
      <c r="A903" s="150" t="s">
        <v>57</v>
      </c>
      <c r="B903" s="163" t="s">
        <v>268</v>
      </c>
      <c r="C903" s="144">
        <v>107.63</v>
      </c>
      <c r="D903" s="144">
        <v>113.93</v>
      </c>
      <c r="E903" s="146" t="s">
        <v>699</v>
      </c>
      <c r="G903" s="196"/>
      <c r="H903" s="196"/>
      <c r="I903" s="196"/>
    </row>
    <row r="904" spans="1:9">
      <c r="A904" s="150" t="s">
        <v>58</v>
      </c>
      <c r="B904" s="163" t="s">
        <v>268</v>
      </c>
      <c r="C904" s="144">
        <v>90.66</v>
      </c>
      <c r="D904" s="144">
        <v>96.04</v>
      </c>
      <c r="E904" s="146" t="s">
        <v>699</v>
      </c>
      <c r="G904" s="196"/>
      <c r="H904" s="196"/>
      <c r="I904" s="196"/>
    </row>
    <row r="905" spans="1:9">
      <c r="A905" s="150" t="s">
        <v>59</v>
      </c>
      <c r="B905" s="163" t="s">
        <v>268</v>
      </c>
      <c r="C905" s="144">
        <v>43.44</v>
      </c>
      <c r="D905" s="144">
        <v>46.06</v>
      </c>
      <c r="E905" s="146" t="s">
        <v>699</v>
      </c>
      <c r="G905" s="196"/>
      <c r="H905" s="196"/>
      <c r="I905" s="196"/>
    </row>
    <row r="906" spans="1:9">
      <c r="A906" s="150" t="s">
        <v>60</v>
      </c>
      <c r="B906" s="163" t="s">
        <v>268</v>
      </c>
      <c r="C906" s="144">
        <v>38.51</v>
      </c>
      <c r="D906" s="144">
        <v>40.619999999999997</v>
      </c>
      <c r="E906" s="146" t="s">
        <v>699</v>
      </c>
      <c r="G906" s="196"/>
      <c r="H906" s="196"/>
      <c r="I906" s="196"/>
    </row>
    <row r="907" spans="1:9">
      <c r="A907" s="150" t="s">
        <v>61</v>
      </c>
      <c r="B907" s="163" t="s">
        <v>268</v>
      </c>
      <c r="C907" s="144">
        <v>51.31</v>
      </c>
      <c r="D907" s="144">
        <v>54.45</v>
      </c>
      <c r="E907" s="146" t="s">
        <v>699</v>
      </c>
      <c r="G907" s="196"/>
      <c r="H907" s="196"/>
      <c r="I907" s="196"/>
    </row>
    <row r="908" spans="1:9">
      <c r="A908" s="150" t="s">
        <v>62</v>
      </c>
      <c r="B908" s="163" t="s">
        <v>268</v>
      </c>
      <c r="C908" s="144">
        <v>53.05</v>
      </c>
      <c r="D908" s="144">
        <v>55.96</v>
      </c>
      <c r="E908" s="146" t="s">
        <v>699</v>
      </c>
      <c r="G908" s="196"/>
      <c r="H908" s="196"/>
      <c r="I908" s="196"/>
    </row>
    <row r="909" spans="1:9">
      <c r="A909" s="150" t="s">
        <v>63</v>
      </c>
      <c r="B909" s="163" t="s">
        <v>268</v>
      </c>
      <c r="C909" s="144">
        <v>41.52</v>
      </c>
      <c r="D909" s="144">
        <v>44.09</v>
      </c>
      <c r="E909" s="146" t="s">
        <v>699</v>
      </c>
      <c r="G909" s="196"/>
      <c r="H909" s="196"/>
      <c r="I909" s="196"/>
    </row>
    <row r="910" spans="1:9">
      <c r="A910" s="150" t="s">
        <v>64</v>
      </c>
      <c r="B910" s="163" t="s">
        <v>268</v>
      </c>
      <c r="C910" s="144">
        <v>73.58</v>
      </c>
      <c r="D910" s="144">
        <v>78.150000000000006</v>
      </c>
      <c r="E910" s="146" t="s">
        <v>699</v>
      </c>
      <c r="G910" s="196"/>
      <c r="H910" s="196"/>
      <c r="I910" s="196"/>
    </row>
    <row r="911" spans="1:9">
      <c r="A911" s="150" t="s">
        <v>65</v>
      </c>
      <c r="B911" s="163" t="s">
        <v>268</v>
      </c>
      <c r="C911" s="144">
        <v>92.19</v>
      </c>
      <c r="D911" s="144">
        <v>97.91</v>
      </c>
      <c r="E911" s="146" t="s">
        <v>699</v>
      </c>
      <c r="G911" s="196"/>
      <c r="H911" s="196"/>
      <c r="I911" s="196"/>
    </row>
    <row r="912" spans="1:9">
      <c r="A912" s="150" t="s">
        <v>66</v>
      </c>
      <c r="B912" s="163" t="s">
        <v>268</v>
      </c>
      <c r="C912" s="144">
        <v>66.81</v>
      </c>
      <c r="D912" s="144">
        <v>71.34</v>
      </c>
      <c r="E912" s="146" t="s">
        <v>699</v>
      </c>
      <c r="G912" s="196"/>
      <c r="H912" s="196"/>
      <c r="I912" s="196"/>
    </row>
    <row r="913" spans="1:9">
      <c r="A913" s="150" t="s">
        <v>67</v>
      </c>
      <c r="B913" s="163" t="s">
        <v>268</v>
      </c>
      <c r="C913" s="144">
        <v>61.19</v>
      </c>
      <c r="D913" s="144">
        <v>65.03</v>
      </c>
      <c r="E913" s="146" t="s">
        <v>699</v>
      </c>
      <c r="G913" s="196"/>
      <c r="H913" s="196"/>
      <c r="I913" s="196"/>
    </row>
    <row r="914" spans="1:9">
      <c r="A914" s="150" t="s">
        <v>68</v>
      </c>
      <c r="B914" s="163" t="s">
        <v>268</v>
      </c>
      <c r="C914" s="144">
        <v>47.05</v>
      </c>
      <c r="D914" s="144">
        <v>50.26</v>
      </c>
      <c r="E914" s="144">
        <v>55.16</v>
      </c>
      <c r="G914" s="196"/>
      <c r="H914" s="196"/>
      <c r="I914" s="196"/>
    </row>
    <row r="915" spans="1:9">
      <c r="A915" s="150" t="s">
        <v>69</v>
      </c>
      <c r="B915" s="163" t="s">
        <v>268</v>
      </c>
      <c r="C915" s="144">
        <v>61.93</v>
      </c>
      <c r="D915" s="144">
        <v>65.77</v>
      </c>
      <c r="E915" s="146" t="s">
        <v>699</v>
      </c>
      <c r="G915" s="196"/>
      <c r="H915" s="196"/>
      <c r="I915" s="196"/>
    </row>
    <row r="916" spans="1:9">
      <c r="A916" s="150" t="s">
        <v>70</v>
      </c>
      <c r="B916" s="163" t="s">
        <v>268</v>
      </c>
      <c r="C916" s="144">
        <v>31.51</v>
      </c>
      <c r="D916" s="144">
        <v>33.56</v>
      </c>
      <c r="E916" s="144">
        <v>36.76</v>
      </c>
      <c r="G916" s="196"/>
      <c r="H916" s="196"/>
      <c r="I916" s="196"/>
    </row>
    <row r="917" spans="1:9">
      <c r="A917" s="150" t="s">
        <v>71</v>
      </c>
      <c r="B917" s="163" t="s">
        <v>268</v>
      </c>
      <c r="C917" s="144">
        <v>133.19999999999999</v>
      </c>
      <c r="D917" s="144">
        <v>141.31</v>
      </c>
      <c r="E917" s="146" t="s">
        <v>699</v>
      </c>
      <c r="G917" s="196"/>
      <c r="H917" s="196"/>
      <c r="I917" s="196"/>
    </row>
    <row r="918" spans="1:9">
      <c r="A918" s="150" t="s">
        <v>72</v>
      </c>
      <c r="B918" s="163" t="s">
        <v>268</v>
      </c>
      <c r="C918" s="144">
        <v>90.66</v>
      </c>
      <c r="D918" s="144">
        <v>96.48</v>
      </c>
      <c r="E918" s="146" t="s">
        <v>699</v>
      </c>
      <c r="G918" s="196"/>
      <c r="H918" s="196"/>
      <c r="I918" s="196"/>
    </row>
    <row r="919" spans="1:9">
      <c r="A919" s="150" t="s">
        <v>73</v>
      </c>
      <c r="B919" s="163" t="s">
        <v>268</v>
      </c>
      <c r="C919" s="144">
        <v>109.39</v>
      </c>
      <c r="D919" s="144">
        <v>116.66</v>
      </c>
      <c r="E919" s="146" t="s">
        <v>699</v>
      </c>
      <c r="G919" s="196"/>
      <c r="H919" s="196"/>
      <c r="I919" s="196"/>
    </row>
    <row r="920" spans="1:9">
      <c r="A920" s="150" t="s">
        <v>240</v>
      </c>
      <c r="B920" s="163" t="s">
        <v>268</v>
      </c>
      <c r="C920" s="144">
        <v>95</v>
      </c>
      <c r="D920" s="144">
        <v>100.29</v>
      </c>
      <c r="E920" s="146" t="s">
        <v>699</v>
      </c>
      <c r="G920" s="196"/>
      <c r="H920" s="196"/>
      <c r="I920" s="196"/>
    </row>
    <row r="921" spans="1:9">
      <c r="A921" s="150" t="s">
        <v>74</v>
      </c>
      <c r="B921" s="163" t="s">
        <v>268</v>
      </c>
      <c r="C921" s="144">
        <v>37.69</v>
      </c>
      <c r="D921" s="144">
        <v>40.51</v>
      </c>
      <c r="E921" s="144">
        <v>44.13</v>
      </c>
      <c r="G921" s="196"/>
      <c r="H921" s="196"/>
      <c r="I921" s="196"/>
    </row>
    <row r="922" spans="1:9">
      <c r="A922" s="150" t="s">
        <v>75</v>
      </c>
      <c r="B922" s="163" t="s">
        <v>268</v>
      </c>
      <c r="C922" s="144">
        <v>71.489999999999995</v>
      </c>
      <c r="D922" s="144">
        <v>76.14</v>
      </c>
      <c r="E922" s="144">
        <v>83.47</v>
      </c>
      <c r="G922" s="196"/>
      <c r="H922" s="196"/>
      <c r="I922" s="196"/>
    </row>
    <row r="923" spans="1:9">
      <c r="A923" s="150" t="s">
        <v>76</v>
      </c>
      <c r="B923" s="163" t="s">
        <v>268</v>
      </c>
      <c r="C923" s="144">
        <v>40.56</v>
      </c>
      <c r="D923" s="144">
        <v>43.56</v>
      </c>
      <c r="E923" s="146" t="s">
        <v>699</v>
      </c>
      <c r="G923" s="196"/>
      <c r="H923" s="196"/>
      <c r="I923" s="196"/>
    </row>
    <row r="924" spans="1:9">
      <c r="A924" s="150" t="s">
        <v>77</v>
      </c>
      <c r="B924" s="163" t="s">
        <v>268</v>
      </c>
      <c r="C924" s="144">
        <v>60.32</v>
      </c>
      <c r="D924" s="144">
        <v>63.68</v>
      </c>
      <c r="E924" s="146" t="s">
        <v>699</v>
      </c>
      <c r="G924" s="196"/>
      <c r="H924" s="196"/>
      <c r="I924" s="196"/>
    </row>
    <row r="925" spans="1:9">
      <c r="A925" s="150" t="s">
        <v>78</v>
      </c>
      <c r="B925" s="163" t="s">
        <v>268</v>
      </c>
      <c r="C925" s="144">
        <v>86.76</v>
      </c>
      <c r="D925" s="144">
        <v>91.83</v>
      </c>
      <c r="E925" s="146" t="s">
        <v>699</v>
      </c>
      <c r="G925" s="196"/>
      <c r="H925" s="196"/>
      <c r="I925" s="196"/>
    </row>
    <row r="926" spans="1:9">
      <c r="A926" s="150" t="s">
        <v>79</v>
      </c>
      <c r="B926" s="163" t="s">
        <v>268</v>
      </c>
      <c r="C926" s="144">
        <v>56.28</v>
      </c>
      <c r="D926" s="144">
        <v>60.09</v>
      </c>
      <c r="E926" s="146" t="s">
        <v>699</v>
      </c>
      <c r="G926" s="196"/>
      <c r="H926" s="196"/>
      <c r="I926" s="196"/>
    </row>
    <row r="927" spans="1:9">
      <c r="A927" s="150" t="s">
        <v>80</v>
      </c>
      <c r="B927" s="163" t="s">
        <v>268</v>
      </c>
      <c r="C927" s="144">
        <v>80.75</v>
      </c>
      <c r="D927" s="144">
        <v>86.55</v>
      </c>
      <c r="E927" s="146" t="s">
        <v>699</v>
      </c>
      <c r="G927" s="196"/>
      <c r="H927" s="196"/>
      <c r="I927" s="196"/>
    </row>
    <row r="928" spans="1:9">
      <c r="A928" s="150" t="s">
        <v>81</v>
      </c>
      <c r="B928" s="163" t="s">
        <v>268</v>
      </c>
      <c r="C928" s="144">
        <v>108.16</v>
      </c>
      <c r="D928" s="144">
        <v>114.8</v>
      </c>
      <c r="E928" s="146" t="s">
        <v>699</v>
      </c>
      <c r="G928" s="196"/>
      <c r="H928" s="196"/>
      <c r="I928" s="196"/>
    </row>
    <row r="929" spans="1:9">
      <c r="A929" s="150" t="s">
        <v>82</v>
      </c>
      <c r="B929" s="163" t="s">
        <v>268</v>
      </c>
      <c r="C929" s="144">
        <v>62.99</v>
      </c>
      <c r="D929" s="144">
        <v>67.17</v>
      </c>
      <c r="E929" s="146" t="s">
        <v>699</v>
      </c>
      <c r="G929" s="196"/>
      <c r="H929" s="196"/>
      <c r="I929" s="196"/>
    </row>
    <row r="930" spans="1:9">
      <c r="A930" s="150" t="s">
        <v>83</v>
      </c>
      <c r="B930" s="163" t="s">
        <v>268</v>
      </c>
      <c r="C930" s="144">
        <v>87.08</v>
      </c>
      <c r="D930" s="144">
        <v>92.8</v>
      </c>
      <c r="E930" s="146" t="s">
        <v>699</v>
      </c>
      <c r="G930" s="196"/>
      <c r="H930" s="196"/>
      <c r="I930" s="196"/>
    </row>
    <row r="931" spans="1:9">
      <c r="A931" s="150" t="s">
        <v>84</v>
      </c>
      <c r="B931" s="163" t="s">
        <v>268</v>
      </c>
      <c r="C931" s="144">
        <v>38.979999999999997</v>
      </c>
      <c r="D931" s="144">
        <v>41.24</v>
      </c>
      <c r="E931" s="146" t="s">
        <v>699</v>
      </c>
      <c r="G931" s="196"/>
      <c r="H931" s="196"/>
      <c r="I931" s="196"/>
    </row>
    <row r="932" spans="1:9">
      <c r="A932" s="150" t="s">
        <v>85</v>
      </c>
      <c r="B932" s="163" t="s">
        <v>268</v>
      </c>
      <c r="C932" s="144">
        <v>72.680000000000007</v>
      </c>
      <c r="D932" s="144">
        <v>77.41</v>
      </c>
      <c r="E932" s="146" t="s">
        <v>699</v>
      </c>
      <c r="G932" s="196"/>
      <c r="H932" s="196"/>
      <c r="I932" s="196"/>
    </row>
    <row r="933" spans="1:9">
      <c r="A933" s="150" t="s">
        <v>86</v>
      </c>
      <c r="B933" s="163" t="s">
        <v>268</v>
      </c>
      <c r="C933" s="144">
        <v>129.54</v>
      </c>
      <c r="D933" s="144">
        <v>137.28</v>
      </c>
      <c r="E933" s="146" t="s">
        <v>699</v>
      </c>
      <c r="G933" s="196"/>
      <c r="H933" s="196"/>
      <c r="I933" s="196"/>
    </row>
    <row r="934" spans="1:9">
      <c r="A934" s="150" t="s">
        <v>87</v>
      </c>
      <c r="B934" s="163" t="s">
        <v>268</v>
      </c>
      <c r="C934" s="144">
        <v>53.39</v>
      </c>
      <c r="D934" s="144">
        <v>57.28</v>
      </c>
      <c r="E934" s="146" t="s">
        <v>699</v>
      </c>
      <c r="G934" s="196"/>
      <c r="H934" s="196"/>
      <c r="I934" s="196"/>
    </row>
    <row r="935" spans="1:9">
      <c r="A935" s="150" t="s">
        <v>88</v>
      </c>
      <c r="B935" s="163" t="s">
        <v>268</v>
      </c>
      <c r="C935" s="144">
        <v>87.13</v>
      </c>
      <c r="D935" s="144">
        <v>92.97</v>
      </c>
      <c r="E935" s="146" t="s">
        <v>699</v>
      </c>
      <c r="G935" s="196"/>
      <c r="H935" s="196"/>
      <c r="I935" s="196"/>
    </row>
    <row r="936" spans="1:9">
      <c r="A936" s="150" t="s">
        <v>89</v>
      </c>
      <c r="B936" s="163" t="s">
        <v>268</v>
      </c>
      <c r="C936" s="144">
        <v>97.03</v>
      </c>
      <c r="D936" s="144">
        <v>103.39</v>
      </c>
      <c r="E936" s="146" t="s">
        <v>699</v>
      </c>
      <c r="G936" s="196"/>
      <c r="H936" s="196"/>
      <c r="I936" s="196"/>
    </row>
    <row r="937" spans="1:9">
      <c r="A937" s="150" t="s">
        <v>90</v>
      </c>
      <c r="B937" s="163" t="s">
        <v>268</v>
      </c>
      <c r="C937" s="144">
        <v>68.790000000000006</v>
      </c>
      <c r="D937" s="144">
        <v>72.959999999999994</v>
      </c>
      <c r="E937" s="146" t="s">
        <v>699</v>
      </c>
      <c r="G937" s="196"/>
      <c r="H937" s="196"/>
      <c r="I937" s="196"/>
    </row>
    <row r="938" spans="1:9">
      <c r="A938" s="150" t="s">
        <v>91</v>
      </c>
      <c r="B938" s="163" t="s">
        <v>268</v>
      </c>
      <c r="C938" s="144">
        <v>89.5</v>
      </c>
      <c r="D938" s="144">
        <v>94.65</v>
      </c>
      <c r="E938" s="146" t="s">
        <v>699</v>
      </c>
      <c r="G938" s="196"/>
      <c r="H938" s="196"/>
      <c r="I938" s="196"/>
    </row>
    <row r="939" spans="1:9">
      <c r="A939" s="150" t="s">
        <v>92</v>
      </c>
      <c r="B939" s="163" t="s">
        <v>268</v>
      </c>
      <c r="C939" s="144">
        <v>75.84</v>
      </c>
      <c r="D939" s="144">
        <v>80.91</v>
      </c>
      <c r="E939" s="146" t="s">
        <v>699</v>
      </c>
      <c r="G939" s="196"/>
      <c r="H939" s="196"/>
      <c r="I939" s="196"/>
    </row>
    <row r="940" spans="1:9">
      <c r="A940" s="150" t="s">
        <v>93</v>
      </c>
      <c r="B940" s="163" t="s">
        <v>268</v>
      </c>
      <c r="C940" s="144">
        <v>55.25</v>
      </c>
      <c r="D940" s="144">
        <v>58.23</v>
      </c>
      <c r="E940" s="146" t="s">
        <v>699</v>
      </c>
      <c r="G940" s="196"/>
      <c r="H940" s="196"/>
      <c r="I940" s="196"/>
    </row>
    <row r="941" spans="1:9">
      <c r="A941" s="150" t="s">
        <v>94</v>
      </c>
      <c r="B941" s="163" t="s">
        <v>268</v>
      </c>
      <c r="C941" s="144">
        <v>35.03</v>
      </c>
      <c r="D941" s="144">
        <v>37.020000000000003</v>
      </c>
      <c r="E941" s="146" t="s">
        <v>699</v>
      </c>
      <c r="G941" s="196"/>
      <c r="H941" s="196"/>
      <c r="I941" s="196"/>
    </row>
    <row r="942" spans="1:9">
      <c r="A942" s="150" t="s">
        <v>95</v>
      </c>
      <c r="B942" s="163" t="s">
        <v>268</v>
      </c>
      <c r="C942" s="144">
        <v>71.59</v>
      </c>
      <c r="D942" s="144">
        <v>76.23</v>
      </c>
      <c r="E942" s="146" t="s">
        <v>699</v>
      </c>
      <c r="G942" s="196"/>
      <c r="H942" s="196"/>
      <c r="I942" s="196"/>
    </row>
    <row r="943" spans="1:9">
      <c r="A943" s="150" t="s">
        <v>96</v>
      </c>
      <c r="B943" s="163" t="s">
        <v>268</v>
      </c>
      <c r="C943" s="144">
        <v>54.88</v>
      </c>
      <c r="D943" s="144">
        <v>58.53</v>
      </c>
      <c r="E943" s="146" t="s">
        <v>699</v>
      </c>
      <c r="G943" s="196"/>
      <c r="H943" s="196"/>
      <c r="I943" s="196"/>
    </row>
    <row r="944" spans="1:9">
      <c r="A944" s="150" t="s">
        <v>97</v>
      </c>
      <c r="B944" s="163" t="s">
        <v>268</v>
      </c>
      <c r="C944" s="144">
        <v>85.07</v>
      </c>
      <c r="D944" s="144">
        <v>90.35</v>
      </c>
      <c r="E944" s="146" t="s">
        <v>699</v>
      </c>
      <c r="G944" s="196"/>
      <c r="H944" s="196"/>
      <c r="I944" s="196"/>
    </row>
    <row r="945" spans="1:9">
      <c r="A945" s="150" t="s">
        <v>241</v>
      </c>
      <c r="B945" s="163" t="s">
        <v>268</v>
      </c>
      <c r="C945" s="144">
        <v>113.64</v>
      </c>
      <c r="D945" s="144">
        <v>120.71</v>
      </c>
      <c r="E945" s="146" t="s">
        <v>699</v>
      </c>
      <c r="G945" s="196"/>
      <c r="H945" s="196"/>
      <c r="I945" s="196"/>
    </row>
    <row r="946" spans="1:9">
      <c r="A946" s="150" t="s">
        <v>242</v>
      </c>
      <c r="B946" s="163" t="s">
        <v>268</v>
      </c>
      <c r="C946" s="144">
        <v>60.51</v>
      </c>
      <c r="D946" s="144">
        <v>65.11</v>
      </c>
      <c r="E946" s="146" t="s">
        <v>699</v>
      </c>
      <c r="G946" s="196"/>
      <c r="H946" s="196"/>
      <c r="I946" s="196"/>
    </row>
    <row r="947" spans="1:9">
      <c r="A947" s="150" t="s">
        <v>98</v>
      </c>
      <c r="B947" s="163" t="s">
        <v>268</v>
      </c>
      <c r="C947" s="144">
        <v>70.83</v>
      </c>
      <c r="D947" s="144">
        <v>75.099999999999994</v>
      </c>
      <c r="E947" s="146" t="s">
        <v>699</v>
      </c>
      <c r="G947" s="196"/>
      <c r="H947" s="196"/>
      <c r="I947" s="196"/>
    </row>
    <row r="948" spans="1:9">
      <c r="A948" s="150" t="s">
        <v>243</v>
      </c>
      <c r="B948" s="163" t="s">
        <v>268</v>
      </c>
      <c r="C948" s="144">
        <v>87.27</v>
      </c>
      <c r="D948" s="144">
        <v>92.99</v>
      </c>
      <c r="E948" s="146" t="s">
        <v>699</v>
      </c>
      <c r="G948" s="196"/>
      <c r="H948" s="196"/>
      <c r="I948" s="196"/>
    </row>
    <row r="949" spans="1:9">
      <c r="A949" s="150" t="s">
        <v>99</v>
      </c>
      <c r="B949" s="163" t="s">
        <v>268</v>
      </c>
      <c r="C949" s="144">
        <v>88.94</v>
      </c>
      <c r="D949" s="144">
        <v>93.91</v>
      </c>
      <c r="E949" s="146" t="s">
        <v>699</v>
      </c>
      <c r="G949" s="196"/>
      <c r="H949" s="196"/>
      <c r="I949" s="196"/>
    </row>
    <row r="950" spans="1:9">
      <c r="A950" s="150" t="s">
        <v>100</v>
      </c>
      <c r="B950" s="163" t="s">
        <v>268</v>
      </c>
      <c r="C950" s="144">
        <v>61.83</v>
      </c>
      <c r="D950" s="144">
        <v>66.09</v>
      </c>
      <c r="E950" s="146" t="s">
        <v>699</v>
      </c>
      <c r="G950" s="196"/>
      <c r="H950" s="196"/>
      <c r="I950" s="196"/>
    </row>
    <row r="951" spans="1:9">
      <c r="A951" s="150" t="s">
        <v>101</v>
      </c>
      <c r="B951" s="163" t="s">
        <v>268</v>
      </c>
      <c r="C951" s="144">
        <v>80.3</v>
      </c>
      <c r="D951" s="144">
        <v>84.97</v>
      </c>
      <c r="E951" s="146" t="s">
        <v>699</v>
      </c>
      <c r="G951" s="196"/>
      <c r="H951" s="196"/>
      <c r="I951" s="196"/>
    </row>
    <row r="952" spans="1:9">
      <c r="A952" s="150" t="s">
        <v>102</v>
      </c>
      <c r="B952" s="163" t="s">
        <v>268</v>
      </c>
      <c r="C952" s="144">
        <v>34.76</v>
      </c>
      <c r="D952" s="144">
        <v>37.130000000000003</v>
      </c>
      <c r="E952" s="146" t="s">
        <v>699</v>
      </c>
      <c r="G952" s="196"/>
      <c r="H952" s="196"/>
      <c r="I952" s="196"/>
    </row>
    <row r="953" spans="1:9">
      <c r="A953" s="150" t="s">
        <v>103</v>
      </c>
      <c r="B953" s="163" t="s">
        <v>268</v>
      </c>
      <c r="C953" s="144">
        <v>61.36</v>
      </c>
      <c r="D953" s="144">
        <v>65.27</v>
      </c>
      <c r="E953" s="146" t="s">
        <v>699</v>
      </c>
      <c r="G953" s="196"/>
      <c r="H953" s="196"/>
      <c r="I953" s="196"/>
    </row>
    <row r="954" spans="1:9">
      <c r="A954" s="150" t="s">
        <v>104</v>
      </c>
      <c r="B954" s="163" t="s">
        <v>268</v>
      </c>
      <c r="C954" s="144">
        <v>46.96</v>
      </c>
      <c r="D954" s="144">
        <v>49.73</v>
      </c>
      <c r="E954" s="146" t="s">
        <v>699</v>
      </c>
      <c r="G954" s="196"/>
      <c r="H954" s="196"/>
      <c r="I954" s="196"/>
    </row>
    <row r="955" spans="1:9">
      <c r="A955" s="150" t="s">
        <v>105</v>
      </c>
      <c r="B955" s="163" t="s">
        <v>268</v>
      </c>
      <c r="C955" s="144">
        <v>84.46</v>
      </c>
      <c r="D955" s="144">
        <v>89.36</v>
      </c>
      <c r="E955" s="146" t="s">
        <v>699</v>
      </c>
      <c r="G955" s="196"/>
      <c r="H955" s="196"/>
      <c r="I955" s="196"/>
    </row>
    <row r="956" spans="1:9">
      <c r="A956" s="150" t="s">
        <v>106</v>
      </c>
      <c r="B956" s="163" t="s">
        <v>268</v>
      </c>
      <c r="C956" s="144">
        <v>69.36</v>
      </c>
      <c r="D956" s="144">
        <v>73.61</v>
      </c>
      <c r="E956" s="146" t="s">
        <v>699</v>
      </c>
      <c r="G956" s="196"/>
      <c r="H956" s="196"/>
      <c r="I956" s="196"/>
    </row>
    <row r="957" spans="1:9">
      <c r="A957" s="150" t="s">
        <v>107</v>
      </c>
      <c r="B957" s="163" t="s">
        <v>268</v>
      </c>
      <c r="C957" s="144">
        <v>112.55</v>
      </c>
      <c r="D957" s="144">
        <v>118.88</v>
      </c>
      <c r="E957" s="146" t="s">
        <v>699</v>
      </c>
      <c r="G957" s="196"/>
      <c r="H957" s="196"/>
      <c r="I957" s="196"/>
    </row>
    <row r="958" spans="1:9">
      <c r="A958" s="150" t="s">
        <v>108</v>
      </c>
      <c r="B958" s="163" t="s">
        <v>268</v>
      </c>
      <c r="C958" s="144">
        <v>90.59</v>
      </c>
      <c r="D958" s="144">
        <v>96.83</v>
      </c>
      <c r="E958" s="146" t="s">
        <v>699</v>
      </c>
      <c r="G958" s="196"/>
      <c r="H958" s="196"/>
      <c r="I958" s="196"/>
    </row>
    <row r="959" spans="1:9">
      <c r="A959" s="150" t="s">
        <v>109</v>
      </c>
      <c r="B959" s="163" t="s">
        <v>268</v>
      </c>
      <c r="C959" s="144">
        <v>114.9</v>
      </c>
      <c r="D959" s="144">
        <v>122.55</v>
      </c>
      <c r="E959" s="146" t="s">
        <v>699</v>
      </c>
      <c r="G959" s="196"/>
      <c r="H959" s="196"/>
      <c r="I959" s="196"/>
    </row>
    <row r="960" spans="1:9">
      <c r="A960" s="150" t="s">
        <v>110</v>
      </c>
      <c r="B960" s="163" t="s">
        <v>268</v>
      </c>
      <c r="C960" s="144">
        <v>37.590000000000003</v>
      </c>
      <c r="D960" s="144">
        <v>39.94</v>
      </c>
      <c r="E960" s="144">
        <v>44.09</v>
      </c>
      <c r="G960" s="196"/>
      <c r="H960" s="196"/>
      <c r="I960" s="196"/>
    </row>
    <row r="961" spans="1:9">
      <c r="A961" s="150" t="s">
        <v>244</v>
      </c>
      <c r="B961" s="163" t="s">
        <v>268</v>
      </c>
      <c r="C961" s="144">
        <v>69.38</v>
      </c>
      <c r="D961" s="144">
        <v>73.209999999999994</v>
      </c>
      <c r="E961" s="146" t="s">
        <v>699</v>
      </c>
      <c r="G961" s="196"/>
      <c r="H961" s="196"/>
      <c r="I961" s="196"/>
    </row>
    <row r="962" spans="1:9">
      <c r="A962" s="150" t="s">
        <v>111</v>
      </c>
      <c r="B962" s="163" t="s">
        <v>268</v>
      </c>
      <c r="C962" s="144">
        <v>69.099999999999994</v>
      </c>
      <c r="D962" s="144">
        <v>73.42</v>
      </c>
      <c r="E962" s="146" t="s">
        <v>699</v>
      </c>
      <c r="G962" s="196"/>
      <c r="H962" s="196"/>
      <c r="I962" s="196"/>
    </row>
    <row r="963" spans="1:9">
      <c r="A963" s="150" t="s">
        <v>112</v>
      </c>
      <c r="B963" s="163" t="s">
        <v>268</v>
      </c>
      <c r="C963" s="144">
        <v>53.01</v>
      </c>
      <c r="D963" s="144">
        <v>56.39</v>
      </c>
      <c r="E963" s="146" t="s">
        <v>699</v>
      </c>
      <c r="G963" s="196"/>
      <c r="H963" s="196"/>
      <c r="I963" s="196"/>
    </row>
    <row r="964" spans="1:9">
      <c r="A964" s="150" t="s">
        <v>245</v>
      </c>
      <c r="B964" s="163" t="s">
        <v>268</v>
      </c>
      <c r="C964" s="144">
        <v>90.05</v>
      </c>
      <c r="D964" s="144">
        <v>95.64</v>
      </c>
      <c r="E964" s="146" t="s">
        <v>699</v>
      </c>
      <c r="G964" s="196"/>
      <c r="H964" s="196"/>
      <c r="I964" s="196"/>
    </row>
    <row r="965" spans="1:9">
      <c r="A965" s="150" t="s">
        <v>113</v>
      </c>
      <c r="B965" s="163" t="s">
        <v>268</v>
      </c>
      <c r="C965" s="144">
        <v>51.99</v>
      </c>
      <c r="D965" s="144">
        <v>55.98</v>
      </c>
      <c r="E965" s="146" t="s">
        <v>699</v>
      </c>
      <c r="G965" s="196"/>
      <c r="H965" s="196"/>
      <c r="I965" s="196"/>
    </row>
    <row r="966" spans="1:9">
      <c r="A966" s="150" t="s">
        <v>114</v>
      </c>
      <c r="B966" s="163" t="s">
        <v>268</v>
      </c>
      <c r="C966" s="144">
        <v>38.369999999999997</v>
      </c>
      <c r="D966" s="144">
        <v>40.81</v>
      </c>
      <c r="E966" s="146" t="s">
        <v>699</v>
      </c>
      <c r="G966" s="196"/>
      <c r="H966" s="196"/>
      <c r="I966" s="196"/>
    </row>
    <row r="967" spans="1:9">
      <c r="A967" s="150" t="s">
        <v>246</v>
      </c>
      <c r="B967" s="163" t="s">
        <v>268</v>
      </c>
      <c r="C967" s="144">
        <v>72.28</v>
      </c>
      <c r="D967" s="144">
        <v>76.81</v>
      </c>
      <c r="E967" s="146" t="s">
        <v>699</v>
      </c>
      <c r="G967" s="196"/>
      <c r="H967" s="196"/>
      <c r="I967" s="196"/>
    </row>
    <row r="968" spans="1:9">
      <c r="A968" s="150" t="s">
        <v>115</v>
      </c>
      <c r="B968" s="163" t="s">
        <v>268</v>
      </c>
      <c r="C968" s="144">
        <v>59.86</v>
      </c>
      <c r="D968" s="144">
        <v>63.25</v>
      </c>
      <c r="E968" s="144">
        <v>70</v>
      </c>
      <c r="G968" s="196"/>
      <c r="H968" s="196"/>
      <c r="I968" s="196"/>
    </row>
    <row r="969" spans="1:9">
      <c r="A969" s="150" t="s">
        <v>116</v>
      </c>
      <c r="B969" s="163" t="s">
        <v>268</v>
      </c>
      <c r="C969" s="144">
        <v>75.13</v>
      </c>
      <c r="D969" s="144">
        <v>79.66</v>
      </c>
      <c r="E969" s="144">
        <v>88.32</v>
      </c>
      <c r="G969" s="196"/>
      <c r="H969" s="196"/>
      <c r="I969" s="196"/>
    </row>
    <row r="970" spans="1:9">
      <c r="A970" s="150" t="s">
        <v>41</v>
      </c>
      <c r="B970" s="163" t="s">
        <v>268</v>
      </c>
      <c r="C970" s="144">
        <v>43.19</v>
      </c>
      <c r="D970" s="144">
        <v>46.16</v>
      </c>
      <c r="E970" s="144">
        <v>50.9</v>
      </c>
      <c r="G970" s="196"/>
      <c r="H970" s="196"/>
      <c r="I970" s="196"/>
    </row>
    <row r="971" spans="1:9">
      <c r="A971" s="150" t="s">
        <v>117</v>
      </c>
      <c r="B971" s="163" t="s">
        <v>268</v>
      </c>
      <c r="C971" s="144">
        <v>70.08</v>
      </c>
      <c r="D971" s="144">
        <v>74.53</v>
      </c>
      <c r="E971" s="146" t="s">
        <v>699</v>
      </c>
      <c r="G971" s="196"/>
      <c r="H971" s="196"/>
      <c r="I971" s="196"/>
    </row>
    <row r="972" spans="1:9">
      <c r="A972" s="150" t="s">
        <v>118</v>
      </c>
      <c r="B972" s="163" t="s">
        <v>268</v>
      </c>
      <c r="C972" s="144">
        <v>52.02</v>
      </c>
      <c r="D972" s="144">
        <v>55.14</v>
      </c>
      <c r="E972" s="146" t="s">
        <v>699</v>
      </c>
      <c r="G972" s="196"/>
      <c r="H972" s="196"/>
      <c r="I972" s="196"/>
    </row>
    <row r="973" spans="1:9">
      <c r="A973" s="150" t="s">
        <v>119</v>
      </c>
      <c r="B973" s="163" t="s">
        <v>268</v>
      </c>
      <c r="C973" s="144">
        <v>60.97</v>
      </c>
      <c r="D973" s="144">
        <v>65.22</v>
      </c>
      <c r="E973" s="144">
        <v>71.91</v>
      </c>
      <c r="G973" s="196"/>
      <c r="H973" s="196"/>
      <c r="I973" s="196"/>
    </row>
    <row r="974" spans="1:9">
      <c r="A974" s="150" t="s">
        <v>120</v>
      </c>
      <c r="B974" s="163" t="s">
        <v>268</v>
      </c>
      <c r="C974" s="144">
        <v>115.17</v>
      </c>
      <c r="D974" s="144">
        <v>122.46</v>
      </c>
      <c r="E974" s="144">
        <v>133.66</v>
      </c>
      <c r="G974" s="196"/>
      <c r="H974" s="196"/>
      <c r="I974" s="196"/>
    </row>
    <row r="975" spans="1:9">
      <c r="A975" s="150" t="s">
        <v>121</v>
      </c>
      <c r="B975" s="163" t="s">
        <v>268</v>
      </c>
      <c r="C975" s="144">
        <v>89.54</v>
      </c>
      <c r="D975" s="144">
        <v>95.81</v>
      </c>
      <c r="E975" s="144">
        <v>104.49</v>
      </c>
      <c r="G975" s="196"/>
      <c r="H975" s="196"/>
      <c r="I975" s="196"/>
    </row>
    <row r="976" spans="1:9">
      <c r="A976" s="150" t="s">
        <v>122</v>
      </c>
      <c r="B976" s="163" t="s">
        <v>268</v>
      </c>
      <c r="C976" s="144">
        <v>68.650000000000006</v>
      </c>
      <c r="D976" s="144">
        <v>72.62</v>
      </c>
      <c r="E976" s="146" t="s">
        <v>699</v>
      </c>
      <c r="G976" s="196"/>
      <c r="H976" s="196"/>
      <c r="I976" s="196"/>
    </row>
    <row r="977" spans="1:9">
      <c r="A977" s="150" t="s">
        <v>123</v>
      </c>
      <c r="B977" s="163" t="s">
        <v>268</v>
      </c>
      <c r="C977" s="144">
        <v>54.73</v>
      </c>
      <c r="D977" s="144">
        <v>58.07</v>
      </c>
      <c r="E977" s="146" t="s">
        <v>699</v>
      </c>
      <c r="G977" s="196"/>
      <c r="H977" s="196"/>
      <c r="I977" s="196"/>
    </row>
    <row r="978" spans="1:9">
      <c r="A978" s="150" t="s">
        <v>124</v>
      </c>
      <c r="B978" s="163" t="s">
        <v>268</v>
      </c>
      <c r="C978" s="144">
        <v>42.54</v>
      </c>
      <c r="D978" s="144">
        <v>45.4</v>
      </c>
      <c r="E978" s="146" t="s">
        <v>699</v>
      </c>
      <c r="G978" s="196"/>
      <c r="H978" s="196"/>
      <c r="I978" s="196"/>
    </row>
    <row r="979" spans="1:9">
      <c r="A979" s="150" t="s">
        <v>247</v>
      </c>
      <c r="B979" s="163" t="s">
        <v>268</v>
      </c>
      <c r="C979" s="144">
        <v>70.819999999999993</v>
      </c>
      <c r="D979" s="144">
        <v>75.239999999999995</v>
      </c>
      <c r="E979" s="146" t="s">
        <v>699</v>
      </c>
      <c r="G979" s="196"/>
      <c r="H979" s="196"/>
      <c r="I979" s="196"/>
    </row>
    <row r="980" spans="1:9">
      <c r="A980" s="150" t="s">
        <v>248</v>
      </c>
      <c r="B980" s="163" t="s">
        <v>268</v>
      </c>
      <c r="C980" s="144">
        <v>35.979999999999997</v>
      </c>
      <c r="D980" s="144">
        <v>38</v>
      </c>
      <c r="E980" s="146" t="s">
        <v>699</v>
      </c>
      <c r="G980" s="196"/>
      <c r="H980" s="196"/>
      <c r="I980" s="196"/>
    </row>
    <row r="981" spans="1:9">
      <c r="A981" s="150" t="s">
        <v>125</v>
      </c>
      <c r="B981" s="163" t="s">
        <v>268</v>
      </c>
      <c r="C981" s="144">
        <v>68.97</v>
      </c>
      <c r="D981" s="144">
        <v>73.319999999999993</v>
      </c>
      <c r="E981" s="146" t="s">
        <v>699</v>
      </c>
      <c r="G981" s="196"/>
      <c r="H981" s="196"/>
      <c r="I981" s="196"/>
    </row>
    <row r="982" spans="1:9">
      <c r="A982" s="150" t="s">
        <v>249</v>
      </c>
      <c r="B982" s="163" t="s">
        <v>268</v>
      </c>
      <c r="C982" s="144">
        <v>91.07</v>
      </c>
      <c r="D982" s="144">
        <v>97.08</v>
      </c>
      <c r="E982" s="146" t="s">
        <v>699</v>
      </c>
      <c r="G982" s="196"/>
      <c r="H982" s="196"/>
      <c r="I982" s="196"/>
    </row>
    <row r="983" spans="1:9">
      <c r="A983" s="150" t="s">
        <v>250</v>
      </c>
      <c r="B983" s="163" t="s">
        <v>268</v>
      </c>
      <c r="C983" s="144">
        <v>111.81</v>
      </c>
      <c r="D983" s="144">
        <v>118.16</v>
      </c>
      <c r="E983" s="146" t="s">
        <v>699</v>
      </c>
      <c r="G983" s="196"/>
      <c r="H983" s="196"/>
      <c r="I983" s="196"/>
    </row>
    <row r="984" spans="1:9">
      <c r="A984" s="150" t="s">
        <v>126</v>
      </c>
      <c r="B984" s="163" t="s">
        <v>268</v>
      </c>
      <c r="C984" s="144">
        <v>48.39</v>
      </c>
      <c r="D984" s="144">
        <v>50.73</v>
      </c>
      <c r="E984" s="146" t="s">
        <v>699</v>
      </c>
      <c r="G984" s="196"/>
      <c r="H984" s="196"/>
      <c r="I984" s="196"/>
    </row>
    <row r="985" spans="1:9">
      <c r="A985" s="150" t="s">
        <v>127</v>
      </c>
      <c r="B985" s="163" t="s">
        <v>268</v>
      </c>
      <c r="C985" s="144">
        <v>38.71</v>
      </c>
      <c r="D985" s="144">
        <v>41.13</v>
      </c>
      <c r="E985" s="146" t="s">
        <v>699</v>
      </c>
      <c r="G985" s="196"/>
      <c r="H985" s="196"/>
      <c r="I985" s="196"/>
    </row>
    <row r="986" spans="1:9">
      <c r="A986" s="150" t="s">
        <v>128</v>
      </c>
      <c r="B986" s="163" t="s">
        <v>268</v>
      </c>
      <c r="C986" s="144">
        <v>52.75</v>
      </c>
      <c r="D986" s="144">
        <v>56.08</v>
      </c>
      <c r="E986" s="146" t="s">
        <v>699</v>
      </c>
      <c r="G986" s="196"/>
      <c r="H986" s="196"/>
      <c r="I986" s="196"/>
    </row>
    <row r="987" spans="1:9">
      <c r="A987" s="150" t="s">
        <v>129</v>
      </c>
      <c r="B987" s="163" t="s">
        <v>268</v>
      </c>
      <c r="C987" s="144">
        <v>73.58</v>
      </c>
      <c r="D987" s="144">
        <v>78.16</v>
      </c>
      <c r="E987" s="146" t="s">
        <v>699</v>
      </c>
      <c r="G987" s="196"/>
      <c r="H987" s="196"/>
      <c r="I987" s="196"/>
    </row>
    <row r="988" spans="1:9">
      <c r="A988" s="150" t="s">
        <v>130</v>
      </c>
      <c r="B988" s="163" t="s">
        <v>268</v>
      </c>
      <c r="C988" s="144">
        <v>76.349999999999994</v>
      </c>
      <c r="D988" s="144">
        <v>81.39</v>
      </c>
      <c r="E988" s="146" t="s">
        <v>699</v>
      </c>
      <c r="G988" s="196"/>
      <c r="H988" s="196"/>
      <c r="I988" s="196"/>
    </row>
    <row r="989" spans="1:9">
      <c r="A989" s="150" t="s">
        <v>131</v>
      </c>
      <c r="B989" s="163" t="s">
        <v>268</v>
      </c>
      <c r="C989" s="144">
        <v>65.09</v>
      </c>
      <c r="D989" s="144">
        <v>69.290000000000006</v>
      </c>
      <c r="E989" s="146" t="s">
        <v>699</v>
      </c>
      <c r="G989" s="196"/>
      <c r="H989" s="196"/>
      <c r="I989" s="196"/>
    </row>
    <row r="990" spans="1:9">
      <c r="A990" s="150" t="s">
        <v>132</v>
      </c>
      <c r="B990" s="163" t="s">
        <v>268</v>
      </c>
      <c r="C990" s="144">
        <v>46.84</v>
      </c>
      <c r="D990" s="144">
        <v>49.81</v>
      </c>
      <c r="E990" s="146" t="s">
        <v>699</v>
      </c>
      <c r="G990" s="196"/>
      <c r="H990" s="196"/>
      <c r="I990" s="196"/>
    </row>
    <row r="991" spans="1:9">
      <c r="A991" s="150" t="s">
        <v>251</v>
      </c>
      <c r="B991" s="163" t="s">
        <v>268</v>
      </c>
      <c r="C991" s="144">
        <v>63.56</v>
      </c>
      <c r="D991" s="144">
        <v>67.14</v>
      </c>
      <c r="E991" s="146" t="s">
        <v>699</v>
      </c>
      <c r="G991" s="196"/>
      <c r="H991" s="196"/>
      <c r="I991" s="196"/>
    </row>
    <row r="992" spans="1:9">
      <c r="A992" s="150" t="s">
        <v>133</v>
      </c>
      <c r="B992" s="163" t="s">
        <v>268</v>
      </c>
      <c r="C992" s="144">
        <v>71.19</v>
      </c>
      <c r="D992" s="144">
        <v>76.17</v>
      </c>
      <c r="E992" s="146" t="s">
        <v>699</v>
      </c>
      <c r="G992" s="196"/>
      <c r="H992" s="196"/>
      <c r="I992" s="196"/>
    </row>
    <row r="993" spans="1:9">
      <c r="A993" s="150" t="s">
        <v>134</v>
      </c>
      <c r="B993" s="163" t="s">
        <v>268</v>
      </c>
      <c r="C993" s="144">
        <v>45.95</v>
      </c>
      <c r="D993" s="144">
        <v>48.52</v>
      </c>
      <c r="E993" s="146" t="s">
        <v>699</v>
      </c>
      <c r="G993" s="196"/>
      <c r="H993" s="196"/>
      <c r="I993" s="196"/>
    </row>
    <row r="994" spans="1:9">
      <c r="A994" s="150" t="s">
        <v>135</v>
      </c>
      <c r="B994" s="163" t="s">
        <v>268</v>
      </c>
      <c r="C994" s="144">
        <v>85.95</v>
      </c>
      <c r="D994" s="144">
        <v>90.83</v>
      </c>
      <c r="E994" s="146" t="s">
        <v>699</v>
      </c>
      <c r="G994" s="196"/>
      <c r="H994" s="196"/>
      <c r="I994" s="196"/>
    </row>
    <row r="995" spans="1:9">
      <c r="A995" s="150" t="s">
        <v>136</v>
      </c>
      <c r="B995" s="163" t="s">
        <v>268</v>
      </c>
      <c r="C995" s="144">
        <v>68.8</v>
      </c>
      <c r="D995" s="144">
        <v>73.38</v>
      </c>
      <c r="E995" s="146" t="s">
        <v>699</v>
      </c>
      <c r="G995" s="196"/>
      <c r="H995" s="196"/>
      <c r="I995" s="196"/>
    </row>
    <row r="996" spans="1:9">
      <c r="A996" s="150" t="s">
        <v>137</v>
      </c>
      <c r="B996" s="163" t="s">
        <v>268</v>
      </c>
      <c r="C996" s="144">
        <v>82.73</v>
      </c>
      <c r="D996" s="144">
        <v>87.87</v>
      </c>
      <c r="E996" s="146" t="s">
        <v>699</v>
      </c>
      <c r="G996" s="196"/>
      <c r="H996" s="196"/>
      <c r="I996" s="196"/>
    </row>
    <row r="997" spans="1:9">
      <c r="A997" s="150" t="s">
        <v>138</v>
      </c>
      <c r="B997" s="163" t="s">
        <v>268</v>
      </c>
      <c r="C997" s="144">
        <v>62.1</v>
      </c>
      <c r="D997" s="144">
        <v>65.739999999999995</v>
      </c>
      <c r="E997" s="146" t="s">
        <v>699</v>
      </c>
      <c r="G997" s="196"/>
      <c r="H997" s="196"/>
      <c r="I997" s="196"/>
    </row>
    <row r="998" spans="1:9">
      <c r="A998" s="150" t="s">
        <v>139</v>
      </c>
      <c r="B998" s="163" t="s">
        <v>268</v>
      </c>
      <c r="C998" s="144">
        <v>105.37</v>
      </c>
      <c r="D998" s="144">
        <v>112.06</v>
      </c>
      <c r="E998" s="146" t="s">
        <v>699</v>
      </c>
      <c r="G998" s="196"/>
      <c r="H998" s="196"/>
      <c r="I998" s="196"/>
    </row>
    <row r="999" spans="1:9">
      <c r="A999" s="150" t="s">
        <v>140</v>
      </c>
      <c r="B999" s="163" t="s">
        <v>268</v>
      </c>
      <c r="C999" s="144">
        <v>48.04</v>
      </c>
      <c r="D999" s="144">
        <v>51.41</v>
      </c>
      <c r="E999" s="146" t="s">
        <v>699</v>
      </c>
      <c r="G999" s="196"/>
      <c r="H999" s="196"/>
      <c r="I999" s="196"/>
    </row>
    <row r="1000" spans="1:9">
      <c r="A1000" s="150" t="s">
        <v>141</v>
      </c>
      <c r="B1000" s="163" t="s">
        <v>268</v>
      </c>
      <c r="C1000" s="144">
        <v>85.4</v>
      </c>
      <c r="D1000" s="144">
        <v>90.84</v>
      </c>
      <c r="E1000" s="146" t="s">
        <v>699</v>
      </c>
      <c r="G1000" s="196"/>
      <c r="H1000" s="196"/>
      <c r="I1000" s="196"/>
    </row>
    <row r="1001" spans="1:9">
      <c r="A1001" s="150" t="s">
        <v>142</v>
      </c>
      <c r="B1001" s="163" t="s">
        <v>268</v>
      </c>
      <c r="C1001" s="144">
        <v>130.66999999999999</v>
      </c>
      <c r="D1001" s="144">
        <v>139.62</v>
      </c>
      <c r="E1001" s="146" t="s">
        <v>699</v>
      </c>
      <c r="G1001" s="196"/>
      <c r="H1001" s="196"/>
      <c r="I1001" s="196"/>
    </row>
    <row r="1002" spans="1:9">
      <c r="A1002" s="150" t="s">
        <v>143</v>
      </c>
      <c r="B1002" s="163" t="s">
        <v>268</v>
      </c>
      <c r="C1002" s="144">
        <v>60.81</v>
      </c>
      <c r="D1002" s="144">
        <v>64.8</v>
      </c>
      <c r="E1002" s="146" t="s">
        <v>699</v>
      </c>
      <c r="G1002" s="196"/>
      <c r="H1002" s="196"/>
      <c r="I1002" s="196"/>
    </row>
    <row r="1003" spans="1:9">
      <c r="A1003" s="150" t="s">
        <v>189</v>
      </c>
      <c r="B1003" s="163" t="s">
        <v>268</v>
      </c>
      <c r="C1003" s="144" t="s">
        <v>699</v>
      </c>
      <c r="D1003" s="144">
        <v>152.12</v>
      </c>
      <c r="E1003" s="146" t="s">
        <v>699</v>
      </c>
      <c r="G1003" s="196"/>
      <c r="H1003" s="196"/>
      <c r="I1003" s="196"/>
    </row>
    <row r="1004" spans="1:9">
      <c r="A1004" s="150" t="s">
        <v>144</v>
      </c>
      <c r="B1004" s="163" t="s">
        <v>268</v>
      </c>
      <c r="C1004" s="144">
        <v>105.28</v>
      </c>
      <c r="D1004" s="144">
        <v>112.58</v>
      </c>
      <c r="E1004" s="146" t="s">
        <v>699</v>
      </c>
      <c r="G1004" s="196"/>
      <c r="H1004" s="196"/>
      <c r="I1004" s="196"/>
    </row>
    <row r="1005" spans="1:9">
      <c r="A1005" s="150" t="s">
        <v>252</v>
      </c>
      <c r="B1005" s="163" t="s">
        <v>268</v>
      </c>
      <c r="C1005" s="144">
        <v>66.62</v>
      </c>
      <c r="D1005" s="144">
        <v>71.180000000000007</v>
      </c>
      <c r="E1005" s="146" t="s">
        <v>699</v>
      </c>
      <c r="G1005" s="196"/>
      <c r="H1005" s="196"/>
      <c r="I1005" s="196"/>
    </row>
    <row r="1006" spans="1:9">
      <c r="A1006" s="150" t="s">
        <v>145</v>
      </c>
      <c r="B1006" s="163" t="s">
        <v>268</v>
      </c>
      <c r="C1006" s="144">
        <v>92.22</v>
      </c>
      <c r="D1006" s="144">
        <v>98.39</v>
      </c>
      <c r="E1006" s="146" t="s">
        <v>699</v>
      </c>
      <c r="G1006" s="196"/>
      <c r="H1006" s="196"/>
      <c r="I1006" s="196"/>
    </row>
    <row r="1007" spans="1:9">
      <c r="A1007" s="150" t="s">
        <v>146</v>
      </c>
      <c r="B1007" s="163" t="s">
        <v>268</v>
      </c>
      <c r="C1007" s="144">
        <v>92.26</v>
      </c>
      <c r="D1007" s="144">
        <v>98.04</v>
      </c>
      <c r="E1007" s="146" t="s">
        <v>699</v>
      </c>
      <c r="G1007" s="196"/>
      <c r="H1007" s="196"/>
      <c r="I1007" s="196"/>
    </row>
    <row r="1008" spans="1:9">
      <c r="A1008" s="150" t="s">
        <v>147</v>
      </c>
      <c r="B1008" s="163" t="s">
        <v>268</v>
      </c>
      <c r="C1008" s="144">
        <v>60.74</v>
      </c>
      <c r="D1008" s="144">
        <v>64.59</v>
      </c>
      <c r="E1008" s="146" t="s">
        <v>699</v>
      </c>
      <c r="G1008" s="196"/>
      <c r="H1008" s="196"/>
      <c r="I1008" s="196"/>
    </row>
    <row r="1009" spans="1:9">
      <c r="A1009" s="150" t="s">
        <v>148</v>
      </c>
      <c r="B1009" s="163" t="s">
        <v>268</v>
      </c>
      <c r="C1009" s="144">
        <v>42.89</v>
      </c>
      <c r="D1009" s="144">
        <v>45.49</v>
      </c>
      <c r="E1009" s="146" t="s">
        <v>699</v>
      </c>
      <c r="G1009" s="196"/>
      <c r="H1009" s="196"/>
      <c r="I1009" s="196"/>
    </row>
    <row r="1010" spans="1:9">
      <c r="A1010" s="150" t="s">
        <v>149</v>
      </c>
      <c r="B1010" s="163" t="s">
        <v>268</v>
      </c>
      <c r="C1010" s="144">
        <v>88.86</v>
      </c>
      <c r="D1010" s="144">
        <v>94.08</v>
      </c>
      <c r="E1010" s="146" t="s">
        <v>699</v>
      </c>
      <c r="G1010" s="196"/>
      <c r="H1010" s="196"/>
      <c r="I1010" s="196"/>
    </row>
    <row r="1011" spans="1:9">
      <c r="A1011" s="150" t="s">
        <v>150</v>
      </c>
      <c r="B1011" s="163" t="s">
        <v>268</v>
      </c>
      <c r="C1011" s="144">
        <v>34.700000000000003</v>
      </c>
      <c r="D1011" s="144">
        <v>37.33</v>
      </c>
      <c r="E1011" s="146" t="s">
        <v>699</v>
      </c>
      <c r="G1011" s="196"/>
      <c r="H1011" s="196"/>
      <c r="I1011" s="196"/>
    </row>
    <row r="1012" spans="1:9">
      <c r="A1012" s="150" t="s">
        <v>151</v>
      </c>
      <c r="B1012" s="163" t="s">
        <v>268</v>
      </c>
      <c r="C1012" s="144">
        <v>73.099999999999994</v>
      </c>
      <c r="D1012" s="144">
        <v>78.05</v>
      </c>
      <c r="E1012" s="146" t="s">
        <v>699</v>
      </c>
      <c r="G1012" s="196"/>
      <c r="H1012" s="196"/>
      <c r="I1012" s="196"/>
    </row>
    <row r="1013" spans="1:9">
      <c r="A1013" s="150" t="s">
        <v>152</v>
      </c>
      <c r="B1013" s="163" t="s">
        <v>268</v>
      </c>
      <c r="C1013" s="144">
        <v>55.6</v>
      </c>
      <c r="D1013" s="144">
        <v>58.83</v>
      </c>
      <c r="E1013" s="146" t="s">
        <v>699</v>
      </c>
      <c r="G1013" s="196"/>
      <c r="H1013" s="196"/>
      <c r="I1013" s="196"/>
    </row>
    <row r="1014" spans="1:9">
      <c r="A1014" s="150" t="s">
        <v>153</v>
      </c>
      <c r="B1014" s="163" t="s">
        <v>268</v>
      </c>
      <c r="C1014" s="144">
        <v>92.25</v>
      </c>
      <c r="D1014" s="144">
        <v>98.59</v>
      </c>
      <c r="E1014" s="146" t="s">
        <v>699</v>
      </c>
      <c r="G1014" s="196"/>
      <c r="H1014" s="196"/>
      <c r="I1014" s="196"/>
    </row>
    <row r="1015" spans="1:9">
      <c r="A1015" s="150" t="s">
        <v>154</v>
      </c>
      <c r="B1015" s="163" t="s">
        <v>268</v>
      </c>
      <c r="C1015" s="144">
        <v>43.01</v>
      </c>
      <c r="D1015" s="144">
        <v>45.69</v>
      </c>
      <c r="E1015" s="146" t="s">
        <v>699</v>
      </c>
      <c r="G1015" s="196"/>
      <c r="H1015" s="196"/>
      <c r="I1015" s="196"/>
    </row>
    <row r="1016" spans="1:9">
      <c r="A1016" s="150" t="s">
        <v>155</v>
      </c>
      <c r="B1016" s="163" t="s">
        <v>268</v>
      </c>
      <c r="C1016" s="144">
        <v>67.27</v>
      </c>
      <c r="D1016" s="144">
        <v>71.260000000000005</v>
      </c>
      <c r="E1016" s="144">
        <v>78.83</v>
      </c>
      <c r="G1016" s="196"/>
      <c r="H1016" s="196"/>
      <c r="I1016" s="196"/>
    </row>
    <row r="1017" spans="1:9">
      <c r="A1017" s="150" t="s">
        <v>253</v>
      </c>
      <c r="B1017" s="163" t="s">
        <v>268</v>
      </c>
      <c r="C1017" s="144">
        <v>93.49</v>
      </c>
      <c r="D1017" s="144">
        <v>99.06</v>
      </c>
      <c r="E1017" s="144">
        <v>109.54</v>
      </c>
      <c r="G1017" s="196"/>
      <c r="H1017" s="196"/>
      <c r="I1017" s="196"/>
    </row>
    <row r="1018" spans="1:9">
      <c r="A1018" s="150" t="s">
        <v>156</v>
      </c>
      <c r="B1018" s="163" t="s">
        <v>268</v>
      </c>
      <c r="C1018" s="144">
        <v>93.96</v>
      </c>
      <c r="D1018" s="144">
        <v>100.45</v>
      </c>
      <c r="E1018" s="146" t="s">
        <v>699</v>
      </c>
      <c r="G1018" s="196"/>
      <c r="H1018" s="196"/>
      <c r="I1018" s="196"/>
    </row>
    <row r="1019" spans="1:9">
      <c r="A1019" s="150" t="s">
        <v>157</v>
      </c>
      <c r="B1019" s="163" t="s">
        <v>268</v>
      </c>
      <c r="C1019" s="144">
        <v>62.15</v>
      </c>
      <c r="D1019" s="144">
        <v>66.06</v>
      </c>
      <c r="E1019" s="146" t="s">
        <v>699</v>
      </c>
      <c r="G1019" s="196"/>
      <c r="H1019" s="196"/>
      <c r="I1019" s="196"/>
    </row>
    <row r="1020" spans="1:9">
      <c r="A1020" s="150" t="s">
        <v>158</v>
      </c>
      <c r="B1020" s="163" t="s">
        <v>268</v>
      </c>
      <c r="C1020" s="144">
        <v>120.39</v>
      </c>
      <c r="D1020" s="144">
        <v>128.55000000000001</v>
      </c>
      <c r="E1020" s="146" t="s">
        <v>699</v>
      </c>
      <c r="G1020" s="196"/>
      <c r="H1020" s="196"/>
      <c r="I1020" s="196"/>
    </row>
    <row r="1021" spans="1:9">
      <c r="A1021" s="150" t="s">
        <v>159</v>
      </c>
      <c r="B1021" s="163" t="s">
        <v>268</v>
      </c>
      <c r="C1021" s="144">
        <v>40.01</v>
      </c>
      <c r="D1021" s="144">
        <v>42.44</v>
      </c>
      <c r="E1021" s="146" t="s">
        <v>699</v>
      </c>
      <c r="G1021" s="196"/>
      <c r="H1021" s="196"/>
      <c r="I1021" s="196"/>
    </row>
    <row r="1022" spans="1:9">
      <c r="A1022" s="150" t="s">
        <v>160</v>
      </c>
      <c r="B1022" s="163" t="s">
        <v>268</v>
      </c>
      <c r="C1022" s="144">
        <v>56.01</v>
      </c>
      <c r="D1022" s="144">
        <v>59.95</v>
      </c>
      <c r="E1022" s="146" t="s">
        <v>699</v>
      </c>
      <c r="G1022" s="196"/>
      <c r="H1022" s="196"/>
      <c r="I1022" s="196"/>
    </row>
    <row r="1023" spans="1:9">
      <c r="A1023" s="150" t="s">
        <v>161</v>
      </c>
      <c r="B1023" s="163" t="s">
        <v>268</v>
      </c>
      <c r="C1023" s="144">
        <v>78.8</v>
      </c>
      <c r="D1023" s="144">
        <v>84.28</v>
      </c>
      <c r="E1023" s="146" t="s">
        <v>699</v>
      </c>
      <c r="G1023" s="196"/>
      <c r="H1023" s="196"/>
      <c r="I1023" s="196"/>
    </row>
    <row r="1024" spans="1:9">
      <c r="A1024" s="150" t="s">
        <v>40</v>
      </c>
      <c r="B1024" s="163" t="s">
        <v>268</v>
      </c>
      <c r="C1024" s="144">
        <v>86.54</v>
      </c>
      <c r="D1024" s="144">
        <v>91.94</v>
      </c>
      <c r="E1024" s="146" t="s">
        <v>699</v>
      </c>
      <c r="G1024" s="196"/>
      <c r="H1024" s="196"/>
      <c r="I1024" s="196"/>
    </row>
    <row r="1025" spans="1:9">
      <c r="A1025" s="150" t="s">
        <v>254</v>
      </c>
      <c r="B1025" s="163" t="s">
        <v>268</v>
      </c>
      <c r="C1025" s="144">
        <v>59.63</v>
      </c>
      <c r="D1025" s="144">
        <v>63.65</v>
      </c>
      <c r="E1025" s="146" t="s">
        <v>699</v>
      </c>
      <c r="G1025" s="196"/>
      <c r="H1025" s="196"/>
      <c r="I1025" s="196"/>
    </row>
    <row r="1026" spans="1:9">
      <c r="A1026" s="150" t="s">
        <v>255</v>
      </c>
      <c r="B1026" s="163" t="s">
        <v>268</v>
      </c>
      <c r="C1026" s="144">
        <v>74.27</v>
      </c>
      <c r="D1026" s="144">
        <v>79.12</v>
      </c>
      <c r="E1026" s="146" t="s">
        <v>699</v>
      </c>
      <c r="G1026" s="196"/>
      <c r="H1026" s="196"/>
      <c r="I1026" s="196"/>
    </row>
    <row r="1027" spans="1:9">
      <c r="A1027" s="150" t="s">
        <v>256</v>
      </c>
      <c r="B1027" s="163" t="s">
        <v>268</v>
      </c>
      <c r="C1027" s="144">
        <v>111.5</v>
      </c>
      <c r="D1027" s="144">
        <v>118.73</v>
      </c>
      <c r="E1027" s="146" t="s">
        <v>699</v>
      </c>
      <c r="G1027" s="196"/>
      <c r="H1027" s="196"/>
      <c r="I1027" s="196"/>
    </row>
    <row r="1028" spans="1:9">
      <c r="A1028" s="150" t="s">
        <v>162</v>
      </c>
      <c r="B1028" s="163" t="s">
        <v>268</v>
      </c>
      <c r="C1028" s="144">
        <v>54.19</v>
      </c>
      <c r="D1028" s="144">
        <v>57.5</v>
      </c>
      <c r="E1028" s="144">
        <v>63.79</v>
      </c>
      <c r="G1028" s="196"/>
      <c r="H1028" s="196"/>
      <c r="I1028" s="196"/>
    </row>
    <row r="1029" spans="1:9">
      <c r="A1029" s="150" t="s">
        <v>163</v>
      </c>
      <c r="B1029" s="163" t="s">
        <v>268</v>
      </c>
      <c r="C1029" s="144">
        <v>53.31</v>
      </c>
      <c r="D1029" s="144">
        <v>56.45</v>
      </c>
      <c r="E1029" s="144">
        <v>61.92</v>
      </c>
      <c r="G1029" s="196"/>
      <c r="H1029" s="196"/>
      <c r="I1029" s="196"/>
    </row>
    <row r="1030" spans="1:9">
      <c r="A1030" s="150" t="s">
        <v>164</v>
      </c>
      <c r="B1030" s="163" t="s">
        <v>268</v>
      </c>
      <c r="C1030" s="144">
        <v>70.09</v>
      </c>
      <c r="D1030" s="144">
        <v>74.489999999999995</v>
      </c>
      <c r="E1030" s="146" t="s">
        <v>699</v>
      </c>
      <c r="G1030" s="196"/>
      <c r="H1030" s="196"/>
      <c r="I1030" s="196"/>
    </row>
    <row r="1031" spans="1:9">
      <c r="A1031" s="150" t="s">
        <v>165</v>
      </c>
      <c r="B1031" s="163" t="s">
        <v>268</v>
      </c>
      <c r="C1031" s="144">
        <v>33.79</v>
      </c>
      <c r="D1031" s="144">
        <v>35.71</v>
      </c>
      <c r="E1031" s="144">
        <v>39.76</v>
      </c>
      <c r="G1031" s="196"/>
      <c r="H1031" s="196"/>
      <c r="I1031" s="196"/>
    </row>
    <row r="1032" spans="1:9">
      <c r="A1032" s="150" t="s">
        <v>166</v>
      </c>
      <c r="B1032" s="163" t="s">
        <v>268</v>
      </c>
      <c r="C1032" s="144">
        <v>42</v>
      </c>
      <c r="D1032" s="144">
        <v>44.43</v>
      </c>
      <c r="E1032" s="146" t="s">
        <v>699</v>
      </c>
      <c r="G1032" s="196"/>
      <c r="H1032" s="196"/>
      <c r="I1032" s="196"/>
    </row>
    <row r="1033" spans="1:9">
      <c r="A1033" s="150" t="s">
        <v>167</v>
      </c>
      <c r="B1033" s="163" t="s">
        <v>268</v>
      </c>
      <c r="C1033" s="144">
        <v>71.739999999999995</v>
      </c>
      <c r="D1033" s="144">
        <v>76.849999999999994</v>
      </c>
      <c r="E1033" s="146" t="s">
        <v>699</v>
      </c>
      <c r="G1033" s="196"/>
      <c r="H1033" s="196"/>
      <c r="I1033" s="196"/>
    </row>
    <row r="1034" spans="1:9">
      <c r="A1034" s="150" t="s">
        <v>168</v>
      </c>
      <c r="B1034" s="163" t="s">
        <v>268</v>
      </c>
      <c r="C1034" s="144">
        <v>64.39</v>
      </c>
      <c r="D1034" s="144">
        <v>68.14</v>
      </c>
      <c r="E1034" s="146" t="s">
        <v>699</v>
      </c>
      <c r="G1034" s="196"/>
      <c r="H1034" s="196"/>
      <c r="I1034" s="196"/>
    </row>
    <row r="1035" spans="1:9">
      <c r="A1035" s="150" t="s">
        <v>169</v>
      </c>
      <c r="B1035" s="163" t="s">
        <v>268</v>
      </c>
      <c r="C1035" s="144">
        <v>72.37</v>
      </c>
      <c r="D1035" s="144">
        <v>77.06</v>
      </c>
      <c r="E1035" s="146" t="s">
        <v>699</v>
      </c>
      <c r="G1035" s="196"/>
      <c r="H1035" s="196"/>
      <c r="I1035" s="196"/>
    </row>
    <row r="1036" spans="1:9">
      <c r="A1036" s="150" t="s">
        <v>170</v>
      </c>
      <c r="B1036" s="163" t="s">
        <v>268</v>
      </c>
      <c r="C1036" s="144">
        <v>43.2</v>
      </c>
      <c r="D1036" s="144">
        <v>46.05</v>
      </c>
      <c r="E1036" s="146" t="s">
        <v>699</v>
      </c>
      <c r="G1036" s="196"/>
      <c r="H1036" s="196"/>
      <c r="I1036" s="196"/>
    </row>
    <row r="1037" spans="1:9">
      <c r="A1037" s="150" t="s">
        <v>171</v>
      </c>
      <c r="B1037" s="163" t="s">
        <v>268</v>
      </c>
      <c r="C1037" s="144">
        <v>86.61</v>
      </c>
      <c r="D1037" s="144">
        <v>92.05</v>
      </c>
      <c r="E1037" s="146" t="s">
        <v>699</v>
      </c>
      <c r="G1037" s="196"/>
      <c r="H1037" s="196"/>
      <c r="I1037" s="196"/>
    </row>
    <row r="1038" spans="1:9">
      <c r="A1038" s="150" t="s">
        <v>172</v>
      </c>
      <c r="B1038" s="163" t="s">
        <v>268</v>
      </c>
      <c r="C1038" s="144">
        <v>68.94</v>
      </c>
      <c r="D1038" s="144">
        <v>73.739999999999995</v>
      </c>
      <c r="E1038" s="146" t="s">
        <v>699</v>
      </c>
      <c r="G1038" s="196"/>
      <c r="H1038" s="196"/>
      <c r="I1038" s="196"/>
    </row>
    <row r="1039" spans="1:9">
      <c r="A1039" s="150" t="s">
        <v>175</v>
      </c>
      <c r="B1039" s="163" t="s">
        <v>268</v>
      </c>
      <c r="C1039" s="144">
        <v>60.82</v>
      </c>
      <c r="D1039" s="144">
        <v>64.12</v>
      </c>
      <c r="E1039" s="146" t="s">
        <v>699</v>
      </c>
      <c r="G1039" s="196"/>
      <c r="H1039" s="196"/>
      <c r="I1039" s="196"/>
    </row>
    <row r="1040" spans="1:9">
      <c r="A1040" s="150" t="s">
        <v>173</v>
      </c>
      <c r="B1040" s="163" t="s">
        <v>268</v>
      </c>
      <c r="C1040" s="144">
        <v>128.22999999999999</v>
      </c>
      <c r="D1040" s="144">
        <v>135.32</v>
      </c>
      <c r="E1040" s="146" t="s">
        <v>699</v>
      </c>
      <c r="G1040" s="196"/>
      <c r="H1040" s="196"/>
      <c r="I1040" s="196"/>
    </row>
    <row r="1041" spans="1:9">
      <c r="A1041" s="150" t="s">
        <v>174</v>
      </c>
      <c r="B1041" s="163" t="s">
        <v>268</v>
      </c>
      <c r="C1041" s="144">
        <v>47.96</v>
      </c>
      <c r="D1041" s="144">
        <v>51.56</v>
      </c>
      <c r="E1041" s="146" t="s">
        <v>699</v>
      </c>
      <c r="G1041" s="196"/>
      <c r="H1041" s="196"/>
      <c r="I1041" s="196"/>
    </row>
    <row r="1042" spans="1:9">
      <c r="A1042" s="150" t="s">
        <v>176</v>
      </c>
      <c r="B1042" s="163" t="s">
        <v>268</v>
      </c>
      <c r="C1042" s="144">
        <v>73.73</v>
      </c>
      <c r="D1042" s="144">
        <v>78.510000000000005</v>
      </c>
      <c r="E1042" s="146" t="s">
        <v>699</v>
      </c>
      <c r="G1042" s="196"/>
      <c r="H1042" s="196"/>
      <c r="I1042" s="196"/>
    </row>
    <row r="1043" spans="1:9">
      <c r="A1043" s="150" t="s">
        <v>257</v>
      </c>
      <c r="B1043" s="163" t="s">
        <v>268</v>
      </c>
      <c r="C1043" s="144">
        <v>68.040000000000006</v>
      </c>
      <c r="D1043" s="144">
        <v>71.98</v>
      </c>
      <c r="E1043" s="146" t="s">
        <v>699</v>
      </c>
      <c r="G1043" s="196"/>
      <c r="H1043" s="196"/>
      <c r="I1043" s="196"/>
    </row>
    <row r="1044" spans="1:9">
      <c r="A1044" s="150" t="s">
        <v>258</v>
      </c>
      <c r="B1044" s="163" t="s">
        <v>268</v>
      </c>
      <c r="C1044" s="144">
        <v>90.46</v>
      </c>
      <c r="D1044" s="144">
        <v>95.35</v>
      </c>
      <c r="E1044" s="146" t="s">
        <v>699</v>
      </c>
      <c r="G1044" s="196"/>
      <c r="H1044" s="196"/>
      <c r="I1044" s="196"/>
    </row>
    <row r="1045" spans="1:9">
      <c r="A1045" s="150" t="s">
        <v>177</v>
      </c>
      <c r="B1045" s="163" t="s">
        <v>268</v>
      </c>
      <c r="C1045" s="144">
        <v>56.22</v>
      </c>
      <c r="D1045" s="144">
        <v>60.96</v>
      </c>
      <c r="E1045" s="146" t="s">
        <v>699</v>
      </c>
      <c r="G1045" s="196"/>
      <c r="H1045" s="196"/>
      <c r="I1045" s="196"/>
    </row>
    <row r="1046" spans="1:9">
      <c r="A1046" s="150" t="s">
        <v>178</v>
      </c>
      <c r="B1046" s="163" t="s">
        <v>268</v>
      </c>
      <c r="C1046" s="144">
        <v>82.51</v>
      </c>
      <c r="D1046" s="144">
        <v>88.18</v>
      </c>
      <c r="E1046" s="146" t="s">
        <v>699</v>
      </c>
      <c r="G1046" s="196"/>
      <c r="H1046" s="196"/>
      <c r="I1046" s="196"/>
    </row>
    <row r="1047" spans="1:9">
      <c r="A1047" s="150" t="s">
        <v>179</v>
      </c>
      <c r="B1047" s="163" t="s">
        <v>268</v>
      </c>
      <c r="C1047" s="144">
        <v>95.62</v>
      </c>
      <c r="D1047" s="144">
        <v>101.67</v>
      </c>
      <c r="E1047" s="144">
        <v>110.8</v>
      </c>
      <c r="G1047" s="196"/>
      <c r="H1047" s="196"/>
      <c r="I1047" s="196"/>
    </row>
    <row r="1048" spans="1:9">
      <c r="A1048" s="150" t="s">
        <v>180</v>
      </c>
      <c r="B1048" s="163" t="s">
        <v>268</v>
      </c>
      <c r="C1048" s="144">
        <v>65.510000000000005</v>
      </c>
      <c r="D1048" s="144">
        <v>70.14</v>
      </c>
      <c r="E1048" s="144">
        <v>78.150000000000006</v>
      </c>
      <c r="G1048" s="196"/>
      <c r="H1048" s="196"/>
      <c r="I1048" s="196"/>
    </row>
    <row r="1049" spans="1:9">
      <c r="A1049" s="150" t="s">
        <v>181</v>
      </c>
      <c r="B1049" s="163" t="s">
        <v>268</v>
      </c>
      <c r="C1049" s="144">
        <v>38.11</v>
      </c>
      <c r="D1049" s="144">
        <v>40.25</v>
      </c>
      <c r="E1049" s="144">
        <v>44.54</v>
      </c>
      <c r="G1049" s="196"/>
      <c r="H1049" s="196"/>
      <c r="I1049" s="196"/>
    </row>
    <row r="1050" spans="1:9">
      <c r="A1050" s="150" t="s">
        <v>182</v>
      </c>
      <c r="B1050" s="163" t="s">
        <v>268</v>
      </c>
      <c r="C1050" s="144">
        <v>48.69</v>
      </c>
      <c r="D1050" s="144">
        <v>52.31</v>
      </c>
      <c r="E1050" s="144">
        <v>57.19</v>
      </c>
      <c r="G1050" s="196"/>
      <c r="H1050" s="196"/>
      <c r="I1050" s="196"/>
    </row>
    <row r="1051" spans="1:9">
      <c r="A1051" s="150" t="s">
        <v>259</v>
      </c>
      <c r="B1051" s="163" t="s">
        <v>268</v>
      </c>
      <c r="C1051" s="144">
        <v>75.489999999999995</v>
      </c>
      <c r="D1051" s="144">
        <v>80.39</v>
      </c>
      <c r="E1051" s="144">
        <v>87.21</v>
      </c>
      <c r="G1051" s="196"/>
      <c r="H1051" s="196"/>
      <c r="I1051" s="196"/>
    </row>
    <row r="1052" spans="1:9">
      <c r="A1052" s="150" t="s">
        <v>184</v>
      </c>
      <c r="B1052" s="163" t="s">
        <v>268</v>
      </c>
      <c r="C1052" s="144">
        <v>59.12</v>
      </c>
      <c r="D1052" s="144">
        <v>63.14</v>
      </c>
      <c r="E1052" s="146" t="s">
        <v>699</v>
      </c>
      <c r="G1052" s="196"/>
      <c r="H1052" s="196"/>
      <c r="I1052" s="196"/>
    </row>
    <row r="1053" spans="1:9">
      <c r="A1053" s="150" t="s">
        <v>260</v>
      </c>
      <c r="B1053" s="163" t="s">
        <v>268</v>
      </c>
      <c r="C1053" s="144">
        <v>77.569999999999993</v>
      </c>
      <c r="D1053" s="144">
        <v>82.9</v>
      </c>
      <c r="E1053" s="146" t="s">
        <v>699</v>
      </c>
      <c r="G1053" s="196"/>
      <c r="H1053" s="196"/>
      <c r="I1053" s="196"/>
    </row>
    <row r="1054" spans="1:9">
      <c r="A1054" s="150" t="s">
        <v>185</v>
      </c>
      <c r="B1054" s="163" t="s">
        <v>268</v>
      </c>
      <c r="C1054" s="144">
        <v>52.94</v>
      </c>
      <c r="D1054" s="144">
        <v>56.08</v>
      </c>
      <c r="E1054" s="146" t="s">
        <v>699</v>
      </c>
      <c r="G1054" s="196"/>
      <c r="H1054" s="196"/>
      <c r="I1054" s="196"/>
    </row>
    <row r="1055" spans="1:9">
      <c r="A1055" s="150" t="s">
        <v>186</v>
      </c>
      <c r="B1055" s="163" t="s">
        <v>268</v>
      </c>
      <c r="C1055" s="144">
        <v>57.64</v>
      </c>
      <c r="D1055" s="144">
        <v>60.86</v>
      </c>
      <c r="E1055" s="146" t="s">
        <v>699</v>
      </c>
      <c r="G1055" s="196"/>
      <c r="H1055" s="196"/>
      <c r="I1055" s="196"/>
    </row>
    <row r="1056" spans="1:9">
      <c r="A1056" s="150" t="s">
        <v>261</v>
      </c>
      <c r="B1056" s="163" t="s">
        <v>268</v>
      </c>
      <c r="C1056" s="144">
        <v>77.75</v>
      </c>
      <c r="D1056" s="144">
        <v>82.33</v>
      </c>
      <c r="E1056" s="146" t="s">
        <v>699</v>
      </c>
      <c r="G1056" s="196"/>
      <c r="H1056" s="196"/>
      <c r="I1056" s="196"/>
    </row>
    <row r="1057" spans="1:9">
      <c r="A1057" s="150" t="s">
        <v>187</v>
      </c>
      <c r="B1057" s="163" t="s">
        <v>268</v>
      </c>
      <c r="C1057" s="144">
        <v>78.989999999999995</v>
      </c>
      <c r="D1057" s="144">
        <v>83.8</v>
      </c>
      <c r="E1057" s="146" t="s">
        <v>699</v>
      </c>
      <c r="G1057" s="196"/>
      <c r="H1057" s="196"/>
      <c r="I1057" s="196"/>
    </row>
    <row r="1058" spans="1:9" ht="15.75" thickBot="1">
      <c r="A1058" s="150" t="s">
        <v>188</v>
      </c>
      <c r="B1058" s="163" t="s">
        <v>268</v>
      </c>
      <c r="C1058" s="144">
        <v>41.8</v>
      </c>
      <c r="D1058" s="144">
        <v>44.15</v>
      </c>
      <c r="E1058" s="147" t="s">
        <v>699</v>
      </c>
      <c r="G1058" s="196"/>
      <c r="H1058" s="196"/>
      <c r="I1058" s="196"/>
    </row>
    <row r="1059" spans="1:9">
      <c r="A1059" s="150" t="s">
        <v>42</v>
      </c>
      <c r="B1059" s="163" t="s">
        <v>269</v>
      </c>
      <c r="C1059" s="144">
        <v>50.43</v>
      </c>
      <c r="D1059" s="144">
        <v>53.56</v>
      </c>
      <c r="E1059" s="145" t="s">
        <v>699</v>
      </c>
      <c r="G1059" s="196"/>
      <c r="H1059" s="196"/>
      <c r="I1059" s="196"/>
    </row>
    <row r="1060" spans="1:9">
      <c r="A1060" s="150" t="s">
        <v>43</v>
      </c>
      <c r="B1060" s="163" t="s">
        <v>269</v>
      </c>
      <c r="C1060" s="144">
        <v>71.08</v>
      </c>
      <c r="D1060" s="144">
        <v>75.44</v>
      </c>
      <c r="E1060" s="146" t="s">
        <v>699</v>
      </c>
      <c r="G1060" s="196"/>
      <c r="H1060" s="196"/>
      <c r="I1060" s="196"/>
    </row>
    <row r="1061" spans="1:9">
      <c r="A1061" s="150" t="s">
        <v>44</v>
      </c>
      <c r="B1061" s="163" t="s">
        <v>269</v>
      </c>
      <c r="C1061" s="144">
        <v>29.16</v>
      </c>
      <c r="D1061" s="144">
        <v>30.83</v>
      </c>
      <c r="E1061" s="146" t="s">
        <v>699</v>
      </c>
      <c r="G1061" s="196"/>
      <c r="H1061" s="196"/>
      <c r="I1061" s="196"/>
    </row>
    <row r="1062" spans="1:9">
      <c r="A1062" s="150" t="s">
        <v>45</v>
      </c>
      <c r="B1062" s="163" t="s">
        <v>269</v>
      </c>
      <c r="C1062" s="144">
        <v>34.130000000000003</v>
      </c>
      <c r="D1062" s="144">
        <v>36.06</v>
      </c>
      <c r="E1062" s="146" t="s">
        <v>699</v>
      </c>
      <c r="G1062" s="196"/>
      <c r="H1062" s="196"/>
      <c r="I1062" s="196"/>
    </row>
    <row r="1063" spans="1:9">
      <c r="A1063" s="150" t="s">
        <v>46</v>
      </c>
      <c r="B1063" s="163" t="s">
        <v>269</v>
      </c>
      <c r="C1063" s="144">
        <v>42.05</v>
      </c>
      <c r="D1063" s="144">
        <v>44.58</v>
      </c>
      <c r="E1063" s="146" t="s">
        <v>699</v>
      </c>
      <c r="G1063" s="196"/>
      <c r="H1063" s="196"/>
      <c r="I1063" s="196"/>
    </row>
    <row r="1064" spans="1:9">
      <c r="A1064" s="150" t="s">
        <v>47</v>
      </c>
      <c r="B1064" s="163" t="s">
        <v>269</v>
      </c>
      <c r="C1064" s="144">
        <v>41.07</v>
      </c>
      <c r="D1064" s="144">
        <v>43.87</v>
      </c>
      <c r="E1064" s="146" t="s">
        <v>699</v>
      </c>
      <c r="G1064" s="196"/>
      <c r="H1064" s="196"/>
      <c r="I1064" s="196"/>
    </row>
    <row r="1065" spans="1:9">
      <c r="A1065" s="150" t="s">
        <v>48</v>
      </c>
      <c r="B1065" s="163" t="s">
        <v>269</v>
      </c>
      <c r="C1065" s="144">
        <v>38.9</v>
      </c>
      <c r="D1065" s="144">
        <v>41.2</v>
      </c>
      <c r="E1065" s="146" t="s">
        <v>699</v>
      </c>
      <c r="G1065" s="196"/>
      <c r="H1065" s="196"/>
      <c r="I1065" s="196"/>
    </row>
    <row r="1066" spans="1:9">
      <c r="A1066" s="150" t="s">
        <v>49</v>
      </c>
      <c r="B1066" s="163" t="s">
        <v>269</v>
      </c>
      <c r="C1066" s="144">
        <v>52.34</v>
      </c>
      <c r="D1066" s="144">
        <v>56.05</v>
      </c>
      <c r="E1066" s="146" t="s">
        <v>699</v>
      </c>
      <c r="G1066" s="196"/>
      <c r="H1066" s="196"/>
      <c r="I1066" s="196"/>
    </row>
    <row r="1067" spans="1:9">
      <c r="A1067" s="150" t="s">
        <v>50</v>
      </c>
      <c r="B1067" s="163" t="s">
        <v>269</v>
      </c>
      <c r="C1067" s="144">
        <v>66.739999999999995</v>
      </c>
      <c r="D1067" s="144">
        <v>70.67</v>
      </c>
      <c r="E1067" s="146" t="s">
        <v>699</v>
      </c>
      <c r="G1067" s="196"/>
      <c r="H1067" s="196"/>
      <c r="I1067" s="196"/>
    </row>
    <row r="1068" spans="1:9">
      <c r="A1068" s="150" t="s">
        <v>236</v>
      </c>
      <c r="B1068" s="163" t="s">
        <v>269</v>
      </c>
      <c r="C1068" s="144">
        <v>90.04</v>
      </c>
      <c r="D1068" s="144">
        <v>95.22</v>
      </c>
      <c r="E1068" s="146" t="s">
        <v>699</v>
      </c>
      <c r="G1068" s="196"/>
      <c r="H1068" s="196"/>
      <c r="I1068" s="196"/>
    </row>
    <row r="1069" spans="1:9">
      <c r="A1069" s="150" t="s">
        <v>51</v>
      </c>
      <c r="B1069" s="163" t="s">
        <v>269</v>
      </c>
      <c r="C1069" s="144">
        <v>82.44</v>
      </c>
      <c r="D1069" s="144">
        <v>88.45</v>
      </c>
      <c r="E1069" s="146" t="s">
        <v>699</v>
      </c>
      <c r="G1069" s="196"/>
      <c r="H1069" s="196"/>
      <c r="I1069" s="196"/>
    </row>
    <row r="1070" spans="1:9">
      <c r="A1070" s="150" t="s">
        <v>52</v>
      </c>
      <c r="B1070" s="163" t="s">
        <v>269</v>
      </c>
      <c r="C1070" s="144">
        <v>89.12</v>
      </c>
      <c r="D1070" s="144">
        <v>95.09</v>
      </c>
      <c r="E1070" s="146" t="s">
        <v>699</v>
      </c>
      <c r="G1070" s="196"/>
      <c r="H1070" s="196"/>
      <c r="I1070" s="196"/>
    </row>
    <row r="1071" spans="1:9">
      <c r="A1071" s="150" t="s">
        <v>237</v>
      </c>
      <c r="B1071" s="163" t="s">
        <v>269</v>
      </c>
      <c r="C1071" s="144">
        <v>118.27</v>
      </c>
      <c r="D1071" s="144">
        <v>125.47</v>
      </c>
      <c r="E1071" s="146" t="s">
        <v>699</v>
      </c>
      <c r="G1071" s="196"/>
      <c r="H1071" s="196"/>
      <c r="I1071" s="196"/>
    </row>
    <row r="1072" spans="1:9">
      <c r="A1072" s="150" t="s">
        <v>53</v>
      </c>
      <c r="B1072" s="163" t="s">
        <v>269</v>
      </c>
      <c r="C1072" s="144">
        <v>73.91</v>
      </c>
      <c r="D1072" s="144">
        <v>79.23</v>
      </c>
      <c r="E1072" s="146" t="s">
        <v>699</v>
      </c>
      <c r="G1072" s="196"/>
      <c r="H1072" s="196"/>
      <c r="I1072" s="196"/>
    </row>
    <row r="1073" spans="1:9">
      <c r="A1073" s="150" t="s">
        <v>54</v>
      </c>
      <c r="B1073" s="163" t="s">
        <v>269</v>
      </c>
      <c r="C1073" s="144">
        <v>102.49</v>
      </c>
      <c r="D1073" s="144">
        <v>107.78</v>
      </c>
      <c r="E1073" s="146" t="s">
        <v>699</v>
      </c>
      <c r="G1073" s="196"/>
      <c r="H1073" s="196"/>
      <c r="I1073" s="196"/>
    </row>
    <row r="1074" spans="1:9">
      <c r="A1074" s="150" t="s">
        <v>238</v>
      </c>
      <c r="B1074" s="163" t="s">
        <v>269</v>
      </c>
      <c r="C1074" s="144">
        <v>67.900000000000006</v>
      </c>
      <c r="D1074" s="144">
        <v>71.75</v>
      </c>
      <c r="E1074" s="146" t="s">
        <v>699</v>
      </c>
      <c r="G1074" s="196"/>
      <c r="H1074" s="196"/>
      <c r="I1074" s="196"/>
    </row>
    <row r="1075" spans="1:9">
      <c r="A1075" s="150" t="s">
        <v>239</v>
      </c>
      <c r="B1075" s="163" t="s">
        <v>269</v>
      </c>
      <c r="C1075" s="144">
        <v>71.47</v>
      </c>
      <c r="D1075" s="144">
        <v>75.819999999999993</v>
      </c>
      <c r="E1075" s="146" t="s">
        <v>699</v>
      </c>
      <c r="G1075" s="196"/>
      <c r="H1075" s="196"/>
      <c r="I1075" s="196"/>
    </row>
    <row r="1076" spans="1:9">
      <c r="A1076" s="150" t="s">
        <v>55</v>
      </c>
      <c r="B1076" s="163" t="s">
        <v>269</v>
      </c>
      <c r="C1076" s="144">
        <v>85.39</v>
      </c>
      <c r="D1076" s="144">
        <v>91.05</v>
      </c>
      <c r="E1076" s="146" t="s">
        <v>699</v>
      </c>
      <c r="G1076" s="196"/>
      <c r="H1076" s="196"/>
      <c r="I1076" s="196"/>
    </row>
    <row r="1077" spans="1:9">
      <c r="A1077" s="150" t="s">
        <v>56</v>
      </c>
      <c r="B1077" s="163" t="s">
        <v>269</v>
      </c>
      <c r="C1077" s="144">
        <v>68.31</v>
      </c>
      <c r="D1077" s="144">
        <v>72.55</v>
      </c>
      <c r="E1077" s="146" t="s">
        <v>699</v>
      </c>
      <c r="G1077" s="196"/>
      <c r="H1077" s="196"/>
      <c r="I1077" s="196"/>
    </row>
    <row r="1078" spans="1:9">
      <c r="A1078" s="150" t="s">
        <v>57</v>
      </c>
      <c r="B1078" s="163" t="s">
        <v>269</v>
      </c>
      <c r="C1078" s="144">
        <v>109.4</v>
      </c>
      <c r="D1078" s="144">
        <v>115.81</v>
      </c>
      <c r="E1078" s="146" t="s">
        <v>699</v>
      </c>
      <c r="G1078" s="196"/>
      <c r="H1078" s="196"/>
      <c r="I1078" s="196"/>
    </row>
    <row r="1079" spans="1:9">
      <c r="A1079" s="150" t="s">
        <v>58</v>
      </c>
      <c r="B1079" s="163" t="s">
        <v>269</v>
      </c>
      <c r="C1079" s="144">
        <v>92.15</v>
      </c>
      <c r="D1079" s="144">
        <v>97.63</v>
      </c>
      <c r="E1079" s="146" t="s">
        <v>699</v>
      </c>
      <c r="G1079" s="196"/>
      <c r="H1079" s="196"/>
      <c r="I1079" s="196"/>
    </row>
    <row r="1080" spans="1:9">
      <c r="A1080" s="150" t="s">
        <v>59</v>
      </c>
      <c r="B1080" s="163" t="s">
        <v>269</v>
      </c>
      <c r="C1080" s="144">
        <v>44.15</v>
      </c>
      <c r="D1080" s="144">
        <v>46.82</v>
      </c>
      <c r="E1080" s="146" t="s">
        <v>699</v>
      </c>
      <c r="G1080" s="196"/>
      <c r="H1080" s="196"/>
      <c r="I1080" s="196"/>
    </row>
    <row r="1081" spans="1:9">
      <c r="A1081" s="150" t="s">
        <v>60</v>
      </c>
      <c r="B1081" s="163" t="s">
        <v>269</v>
      </c>
      <c r="C1081" s="144">
        <v>39.15</v>
      </c>
      <c r="D1081" s="144">
        <v>41.29</v>
      </c>
      <c r="E1081" s="146" t="s">
        <v>699</v>
      </c>
      <c r="G1081" s="196"/>
      <c r="H1081" s="196"/>
      <c r="I1081" s="196"/>
    </row>
    <row r="1082" spans="1:9">
      <c r="A1082" s="150" t="s">
        <v>61</v>
      </c>
      <c r="B1082" s="163" t="s">
        <v>269</v>
      </c>
      <c r="C1082" s="144">
        <v>52.16</v>
      </c>
      <c r="D1082" s="144">
        <v>55.36</v>
      </c>
      <c r="E1082" s="146" t="s">
        <v>699</v>
      </c>
      <c r="G1082" s="196"/>
      <c r="H1082" s="196"/>
      <c r="I1082" s="196"/>
    </row>
    <row r="1083" spans="1:9">
      <c r="A1083" s="150" t="s">
        <v>62</v>
      </c>
      <c r="B1083" s="163" t="s">
        <v>269</v>
      </c>
      <c r="C1083" s="144">
        <v>53.92</v>
      </c>
      <c r="D1083" s="144">
        <v>56.89</v>
      </c>
      <c r="E1083" s="146" t="s">
        <v>699</v>
      </c>
      <c r="G1083" s="196"/>
      <c r="H1083" s="196"/>
      <c r="I1083" s="196"/>
    </row>
    <row r="1084" spans="1:9">
      <c r="A1084" s="150" t="s">
        <v>63</v>
      </c>
      <c r="B1084" s="163" t="s">
        <v>269</v>
      </c>
      <c r="C1084" s="144">
        <v>42.21</v>
      </c>
      <c r="D1084" s="144">
        <v>44.83</v>
      </c>
      <c r="E1084" s="146" t="s">
        <v>699</v>
      </c>
      <c r="G1084" s="196"/>
      <c r="H1084" s="196"/>
      <c r="I1084" s="196"/>
    </row>
    <row r="1085" spans="1:9">
      <c r="A1085" s="150" t="s">
        <v>64</v>
      </c>
      <c r="B1085" s="163" t="s">
        <v>269</v>
      </c>
      <c r="C1085" s="144">
        <v>74.790000000000006</v>
      </c>
      <c r="D1085" s="144">
        <v>79.430000000000007</v>
      </c>
      <c r="E1085" s="146" t="s">
        <v>699</v>
      </c>
      <c r="G1085" s="196"/>
      <c r="H1085" s="196"/>
      <c r="I1085" s="196"/>
    </row>
    <row r="1086" spans="1:9">
      <c r="A1086" s="150" t="s">
        <v>65</v>
      </c>
      <c r="B1086" s="163" t="s">
        <v>269</v>
      </c>
      <c r="C1086" s="144">
        <v>93.71</v>
      </c>
      <c r="D1086" s="144">
        <v>99.52</v>
      </c>
      <c r="E1086" s="146" t="s">
        <v>699</v>
      </c>
      <c r="G1086" s="196"/>
      <c r="H1086" s="196"/>
      <c r="I1086" s="196"/>
    </row>
    <row r="1087" spans="1:9">
      <c r="A1087" s="150" t="s">
        <v>66</v>
      </c>
      <c r="B1087" s="163" t="s">
        <v>269</v>
      </c>
      <c r="C1087" s="144">
        <v>67.930000000000007</v>
      </c>
      <c r="D1087" s="144">
        <v>72.53</v>
      </c>
      <c r="E1087" s="146" t="s">
        <v>699</v>
      </c>
      <c r="G1087" s="196"/>
      <c r="H1087" s="196"/>
      <c r="I1087" s="196"/>
    </row>
    <row r="1088" spans="1:9">
      <c r="A1088" s="150" t="s">
        <v>67</v>
      </c>
      <c r="B1088" s="163" t="s">
        <v>269</v>
      </c>
      <c r="C1088" s="144">
        <v>62.2</v>
      </c>
      <c r="D1088" s="144">
        <v>66.11</v>
      </c>
      <c r="E1088" s="146" t="s">
        <v>699</v>
      </c>
      <c r="G1088" s="196"/>
      <c r="H1088" s="196"/>
      <c r="I1088" s="196"/>
    </row>
    <row r="1089" spans="1:9">
      <c r="A1089" s="150" t="s">
        <v>68</v>
      </c>
      <c r="B1089" s="163" t="s">
        <v>269</v>
      </c>
      <c r="C1089" s="144">
        <v>47.83</v>
      </c>
      <c r="D1089" s="144">
        <v>51.1</v>
      </c>
      <c r="E1089" s="144">
        <v>56.09</v>
      </c>
      <c r="G1089" s="196"/>
      <c r="H1089" s="196"/>
      <c r="I1089" s="196"/>
    </row>
    <row r="1090" spans="1:9">
      <c r="A1090" s="150" t="s">
        <v>69</v>
      </c>
      <c r="B1090" s="163" t="s">
        <v>269</v>
      </c>
      <c r="C1090" s="144">
        <v>62.95</v>
      </c>
      <c r="D1090" s="144">
        <v>66.86</v>
      </c>
      <c r="E1090" s="146" t="s">
        <v>699</v>
      </c>
      <c r="G1090" s="196"/>
      <c r="H1090" s="196"/>
      <c r="I1090" s="196"/>
    </row>
    <row r="1091" spans="1:9">
      <c r="A1091" s="150" t="s">
        <v>70</v>
      </c>
      <c r="B1091" s="163" t="s">
        <v>269</v>
      </c>
      <c r="C1091" s="144">
        <v>32.03</v>
      </c>
      <c r="D1091" s="144">
        <v>34.11</v>
      </c>
      <c r="E1091" s="144">
        <v>37.369999999999997</v>
      </c>
      <c r="G1091" s="196"/>
      <c r="H1091" s="196"/>
      <c r="I1091" s="196"/>
    </row>
    <row r="1092" spans="1:9">
      <c r="A1092" s="150" t="s">
        <v>71</v>
      </c>
      <c r="B1092" s="163" t="s">
        <v>269</v>
      </c>
      <c r="C1092" s="144">
        <v>135.37</v>
      </c>
      <c r="D1092" s="144">
        <v>143.61000000000001</v>
      </c>
      <c r="E1092" s="146" t="s">
        <v>699</v>
      </c>
      <c r="G1092" s="196"/>
      <c r="H1092" s="196"/>
      <c r="I1092" s="196"/>
    </row>
    <row r="1093" spans="1:9">
      <c r="A1093" s="150" t="s">
        <v>72</v>
      </c>
      <c r="B1093" s="163" t="s">
        <v>269</v>
      </c>
      <c r="C1093" s="144">
        <v>92.13</v>
      </c>
      <c r="D1093" s="144">
        <v>98.05</v>
      </c>
      <c r="E1093" s="146" t="s">
        <v>699</v>
      </c>
      <c r="G1093" s="196"/>
      <c r="H1093" s="196"/>
      <c r="I1093" s="196"/>
    </row>
    <row r="1094" spans="1:9">
      <c r="A1094" s="150" t="s">
        <v>73</v>
      </c>
      <c r="B1094" s="163" t="s">
        <v>269</v>
      </c>
      <c r="C1094" s="144">
        <v>111.16</v>
      </c>
      <c r="D1094" s="144">
        <v>118.55</v>
      </c>
      <c r="E1094" s="146" t="s">
        <v>699</v>
      </c>
      <c r="G1094" s="196"/>
      <c r="H1094" s="196"/>
      <c r="I1094" s="196"/>
    </row>
    <row r="1095" spans="1:9">
      <c r="A1095" s="150" t="s">
        <v>240</v>
      </c>
      <c r="B1095" s="163" t="s">
        <v>269</v>
      </c>
      <c r="C1095" s="144">
        <v>96.55</v>
      </c>
      <c r="D1095" s="144">
        <v>101.93</v>
      </c>
      <c r="E1095" s="146" t="s">
        <v>699</v>
      </c>
      <c r="G1095" s="196"/>
      <c r="H1095" s="196"/>
      <c r="I1095" s="196"/>
    </row>
    <row r="1096" spans="1:9">
      <c r="A1096" s="150" t="s">
        <v>74</v>
      </c>
      <c r="B1096" s="163" t="s">
        <v>269</v>
      </c>
      <c r="C1096" s="144">
        <v>38.32</v>
      </c>
      <c r="D1096" s="144">
        <v>41.19</v>
      </c>
      <c r="E1096" s="144">
        <v>44.87</v>
      </c>
      <c r="G1096" s="196"/>
      <c r="H1096" s="196"/>
      <c r="I1096" s="196"/>
    </row>
    <row r="1097" spans="1:9">
      <c r="A1097" s="150" t="s">
        <v>75</v>
      </c>
      <c r="B1097" s="163" t="s">
        <v>269</v>
      </c>
      <c r="C1097" s="144">
        <v>72.67</v>
      </c>
      <c r="D1097" s="144">
        <v>77.400000000000006</v>
      </c>
      <c r="E1097" s="144">
        <v>84.87</v>
      </c>
      <c r="G1097" s="196"/>
      <c r="H1097" s="196"/>
      <c r="I1097" s="196"/>
    </row>
    <row r="1098" spans="1:9">
      <c r="A1098" s="150" t="s">
        <v>76</v>
      </c>
      <c r="B1098" s="163" t="s">
        <v>269</v>
      </c>
      <c r="C1098" s="144">
        <v>41.24</v>
      </c>
      <c r="D1098" s="144">
        <v>44.29</v>
      </c>
      <c r="E1098" s="146" t="s">
        <v>699</v>
      </c>
      <c r="G1098" s="196"/>
      <c r="H1098" s="196"/>
      <c r="I1098" s="196"/>
    </row>
    <row r="1099" spans="1:9">
      <c r="A1099" s="150" t="s">
        <v>77</v>
      </c>
      <c r="B1099" s="163" t="s">
        <v>269</v>
      </c>
      <c r="C1099" s="144">
        <v>61.31</v>
      </c>
      <c r="D1099" s="144">
        <v>64.72</v>
      </c>
      <c r="E1099" s="146" t="s">
        <v>699</v>
      </c>
      <c r="G1099" s="196"/>
      <c r="H1099" s="196"/>
      <c r="I1099" s="196"/>
    </row>
    <row r="1100" spans="1:9">
      <c r="A1100" s="150" t="s">
        <v>78</v>
      </c>
      <c r="B1100" s="163" t="s">
        <v>269</v>
      </c>
      <c r="C1100" s="144">
        <v>88.19</v>
      </c>
      <c r="D1100" s="144">
        <v>93.34</v>
      </c>
      <c r="E1100" s="146" t="s">
        <v>699</v>
      </c>
      <c r="G1100" s="196"/>
      <c r="H1100" s="196"/>
      <c r="I1100" s="196"/>
    </row>
    <row r="1101" spans="1:9">
      <c r="A1101" s="150" t="s">
        <v>79</v>
      </c>
      <c r="B1101" s="163" t="s">
        <v>269</v>
      </c>
      <c r="C1101" s="144">
        <v>57.21</v>
      </c>
      <c r="D1101" s="144">
        <v>61.08</v>
      </c>
      <c r="E1101" s="146" t="s">
        <v>699</v>
      </c>
      <c r="G1101" s="196"/>
      <c r="H1101" s="196"/>
      <c r="I1101" s="196"/>
    </row>
    <row r="1102" spans="1:9">
      <c r="A1102" s="150" t="s">
        <v>80</v>
      </c>
      <c r="B1102" s="163" t="s">
        <v>269</v>
      </c>
      <c r="C1102" s="144">
        <v>82.1</v>
      </c>
      <c r="D1102" s="144">
        <v>87.99</v>
      </c>
      <c r="E1102" s="146" t="s">
        <v>699</v>
      </c>
      <c r="G1102" s="196"/>
      <c r="H1102" s="196"/>
      <c r="I1102" s="196"/>
    </row>
    <row r="1103" spans="1:9">
      <c r="A1103" s="150" t="s">
        <v>81</v>
      </c>
      <c r="B1103" s="163" t="s">
        <v>269</v>
      </c>
      <c r="C1103" s="144">
        <v>109.95</v>
      </c>
      <c r="D1103" s="144">
        <v>116.7</v>
      </c>
      <c r="E1103" s="146" t="s">
        <v>699</v>
      </c>
      <c r="G1103" s="196"/>
      <c r="H1103" s="196"/>
      <c r="I1103" s="196"/>
    </row>
    <row r="1104" spans="1:9">
      <c r="A1104" s="150" t="s">
        <v>82</v>
      </c>
      <c r="B1104" s="163" t="s">
        <v>269</v>
      </c>
      <c r="C1104" s="144">
        <v>64.02</v>
      </c>
      <c r="D1104" s="144">
        <v>68.27</v>
      </c>
      <c r="E1104" s="146" t="s">
        <v>699</v>
      </c>
      <c r="G1104" s="196"/>
      <c r="H1104" s="196"/>
      <c r="I1104" s="196"/>
    </row>
    <row r="1105" spans="1:9">
      <c r="A1105" s="150" t="s">
        <v>83</v>
      </c>
      <c r="B1105" s="163" t="s">
        <v>269</v>
      </c>
      <c r="C1105" s="144">
        <v>88.51</v>
      </c>
      <c r="D1105" s="144">
        <v>94.32</v>
      </c>
      <c r="E1105" s="146" t="s">
        <v>699</v>
      </c>
      <c r="G1105" s="196"/>
      <c r="H1105" s="196"/>
      <c r="I1105" s="196"/>
    </row>
    <row r="1106" spans="1:9">
      <c r="A1106" s="150" t="s">
        <v>84</v>
      </c>
      <c r="B1106" s="163" t="s">
        <v>269</v>
      </c>
      <c r="C1106" s="144">
        <v>39.619999999999997</v>
      </c>
      <c r="D1106" s="144">
        <v>41.93</v>
      </c>
      <c r="E1106" s="146" t="s">
        <v>699</v>
      </c>
      <c r="G1106" s="196"/>
      <c r="H1106" s="196"/>
      <c r="I1106" s="196"/>
    </row>
    <row r="1107" spans="1:9">
      <c r="A1107" s="150" t="s">
        <v>85</v>
      </c>
      <c r="B1107" s="163" t="s">
        <v>269</v>
      </c>
      <c r="C1107" s="144">
        <v>73.87</v>
      </c>
      <c r="D1107" s="144">
        <v>78.67</v>
      </c>
      <c r="E1107" s="146" t="s">
        <v>699</v>
      </c>
      <c r="G1107" s="196"/>
      <c r="H1107" s="196"/>
      <c r="I1107" s="196"/>
    </row>
    <row r="1108" spans="1:9">
      <c r="A1108" s="150" t="s">
        <v>86</v>
      </c>
      <c r="B1108" s="163" t="s">
        <v>269</v>
      </c>
      <c r="C1108" s="144">
        <v>131.62</v>
      </c>
      <c r="D1108" s="144">
        <v>139.49</v>
      </c>
      <c r="E1108" s="146" t="s">
        <v>699</v>
      </c>
      <c r="G1108" s="196"/>
      <c r="H1108" s="196"/>
      <c r="I1108" s="196"/>
    </row>
    <row r="1109" spans="1:9">
      <c r="A1109" s="150" t="s">
        <v>87</v>
      </c>
      <c r="B1109" s="163" t="s">
        <v>269</v>
      </c>
      <c r="C1109" s="144">
        <v>54.27</v>
      </c>
      <c r="D1109" s="144">
        <v>58.22</v>
      </c>
      <c r="E1109" s="146" t="s">
        <v>699</v>
      </c>
      <c r="G1109" s="196"/>
      <c r="H1109" s="196"/>
      <c r="I1109" s="196"/>
    </row>
    <row r="1110" spans="1:9">
      <c r="A1110" s="150" t="s">
        <v>88</v>
      </c>
      <c r="B1110" s="163" t="s">
        <v>269</v>
      </c>
      <c r="C1110" s="144">
        <v>88.55</v>
      </c>
      <c r="D1110" s="144">
        <v>94.48</v>
      </c>
      <c r="E1110" s="146" t="s">
        <v>699</v>
      </c>
      <c r="G1110" s="196"/>
      <c r="H1110" s="196"/>
      <c r="I1110" s="196"/>
    </row>
    <row r="1111" spans="1:9">
      <c r="A1111" s="150" t="s">
        <v>89</v>
      </c>
      <c r="B1111" s="163" t="s">
        <v>269</v>
      </c>
      <c r="C1111" s="144">
        <v>98.64</v>
      </c>
      <c r="D1111" s="144">
        <v>105.1</v>
      </c>
      <c r="E1111" s="146" t="s">
        <v>699</v>
      </c>
      <c r="G1111" s="196"/>
      <c r="H1111" s="196"/>
      <c r="I1111" s="196"/>
    </row>
    <row r="1112" spans="1:9">
      <c r="A1112" s="150" t="s">
        <v>90</v>
      </c>
      <c r="B1112" s="163" t="s">
        <v>269</v>
      </c>
      <c r="C1112" s="144">
        <v>69.930000000000007</v>
      </c>
      <c r="D1112" s="144">
        <v>74.16</v>
      </c>
      <c r="E1112" s="146" t="s">
        <v>699</v>
      </c>
      <c r="G1112" s="196"/>
      <c r="H1112" s="196"/>
      <c r="I1112" s="196"/>
    </row>
    <row r="1113" spans="1:9">
      <c r="A1113" s="150" t="s">
        <v>91</v>
      </c>
      <c r="B1113" s="163" t="s">
        <v>269</v>
      </c>
      <c r="C1113" s="144">
        <v>90.97</v>
      </c>
      <c r="D1113" s="144">
        <v>96.21</v>
      </c>
      <c r="E1113" s="146" t="s">
        <v>699</v>
      </c>
      <c r="G1113" s="196"/>
      <c r="H1113" s="196"/>
      <c r="I1113" s="196"/>
    </row>
    <row r="1114" spans="1:9">
      <c r="A1114" s="150" t="s">
        <v>92</v>
      </c>
      <c r="B1114" s="163" t="s">
        <v>269</v>
      </c>
      <c r="C1114" s="144">
        <v>77.11</v>
      </c>
      <c r="D1114" s="144">
        <v>82.25</v>
      </c>
      <c r="E1114" s="146" t="s">
        <v>699</v>
      </c>
      <c r="G1114" s="196"/>
      <c r="H1114" s="196"/>
      <c r="I1114" s="196"/>
    </row>
    <row r="1115" spans="1:9">
      <c r="A1115" s="150" t="s">
        <v>93</v>
      </c>
      <c r="B1115" s="163" t="s">
        <v>269</v>
      </c>
      <c r="C1115" s="144">
        <v>56.16</v>
      </c>
      <c r="D1115" s="144">
        <v>59.19</v>
      </c>
      <c r="E1115" s="146" t="s">
        <v>699</v>
      </c>
      <c r="G1115" s="196"/>
      <c r="H1115" s="196"/>
      <c r="I1115" s="196"/>
    </row>
    <row r="1116" spans="1:9">
      <c r="A1116" s="150" t="s">
        <v>94</v>
      </c>
      <c r="B1116" s="163" t="s">
        <v>269</v>
      </c>
      <c r="C1116" s="144">
        <v>35.619999999999997</v>
      </c>
      <c r="D1116" s="144">
        <v>37.64</v>
      </c>
      <c r="E1116" s="146" t="s">
        <v>699</v>
      </c>
      <c r="G1116" s="196"/>
      <c r="H1116" s="196"/>
      <c r="I1116" s="196"/>
    </row>
    <row r="1117" spans="1:9">
      <c r="A1117" s="150" t="s">
        <v>95</v>
      </c>
      <c r="B1117" s="163" t="s">
        <v>269</v>
      </c>
      <c r="C1117" s="144">
        <v>72.77</v>
      </c>
      <c r="D1117" s="144">
        <v>77.489999999999995</v>
      </c>
      <c r="E1117" s="146" t="s">
        <v>699</v>
      </c>
      <c r="G1117" s="196"/>
      <c r="H1117" s="196"/>
      <c r="I1117" s="196"/>
    </row>
    <row r="1118" spans="1:9">
      <c r="A1118" s="150" t="s">
        <v>96</v>
      </c>
      <c r="B1118" s="163" t="s">
        <v>269</v>
      </c>
      <c r="C1118" s="144">
        <v>55.79</v>
      </c>
      <c r="D1118" s="144">
        <v>59.5</v>
      </c>
      <c r="E1118" s="146" t="s">
        <v>699</v>
      </c>
      <c r="G1118" s="196"/>
      <c r="H1118" s="196"/>
      <c r="I1118" s="196"/>
    </row>
    <row r="1119" spans="1:9">
      <c r="A1119" s="150" t="s">
        <v>97</v>
      </c>
      <c r="B1119" s="163" t="s">
        <v>269</v>
      </c>
      <c r="C1119" s="144">
        <v>86.46</v>
      </c>
      <c r="D1119" s="144">
        <v>91.83</v>
      </c>
      <c r="E1119" s="146" t="s">
        <v>699</v>
      </c>
      <c r="G1119" s="196"/>
      <c r="H1119" s="196"/>
      <c r="I1119" s="196"/>
    </row>
    <row r="1120" spans="1:9">
      <c r="A1120" s="150" t="s">
        <v>241</v>
      </c>
      <c r="B1120" s="163" t="s">
        <v>269</v>
      </c>
      <c r="C1120" s="144">
        <v>115.51</v>
      </c>
      <c r="D1120" s="144">
        <v>122.69</v>
      </c>
      <c r="E1120" s="146" t="s">
        <v>699</v>
      </c>
      <c r="G1120" s="196"/>
      <c r="H1120" s="196"/>
      <c r="I1120" s="196"/>
    </row>
    <row r="1121" spans="1:9">
      <c r="A1121" s="150" t="s">
        <v>242</v>
      </c>
      <c r="B1121" s="163" t="s">
        <v>269</v>
      </c>
      <c r="C1121" s="144">
        <v>61.52</v>
      </c>
      <c r="D1121" s="144">
        <v>66.2</v>
      </c>
      <c r="E1121" s="146" t="s">
        <v>699</v>
      </c>
      <c r="G1121" s="196"/>
      <c r="H1121" s="196"/>
      <c r="I1121" s="196"/>
    </row>
    <row r="1122" spans="1:9">
      <c r="A1122" s="150" t="s">
        <v>98</v>
      </c>
      <c r="B1122" s="163" t="s">
        <v>269</v>
      </c>
      <c r="C1122" s="144">
        <v>72.010000000000005</v>
      </c>
      <c r="D1122" s="144">
        <v>76.34</v>
      </c>
      <c r="E1122" s="146" t="s">
        <v>699</v>
      </c>
      <c r="G1122" s="196"/>
      <c r="H1122" s="196"/>
      <c r="I1122" s="196"/>
    </row>
    <row r="1123" spans="1:9">
      <c r="A1123" s="150" t="s">
        <v>243</v>
      </c>
      <c r="B1123" s="163" t="s">
        <v>269</v>
      </c>
      <c r="C1123" s="144">
        <v>88.72</v>
      </c>
      <c r="D1123" s="144">
        <v>94.53</v>
      </c>
      <c r="E1123" s="146" t="s">
        <v>699</v>
      </c>
      <c r="G1123" s="196"/>
      <c r="H1123" s="196"/>
      <c r="I1123" s="196"/>
    </row>
    <row r="1124" spans="1:9">
      <c r="A1124" s="150" t="s">
        <v>99</v>
      </c>
      <c r="B1124" s="163" t="s">
        <v>269</v>
      </c>
      <c r="C1124" s="144">
        <v>90.4</v>
      </c>
      <c r="D1124" s="144">
        <v>95.46</v>
      </c>
      <c r="E1124" s="146" t="s">
        <v>699</v>
      </c>
      <c r="G1124" s="196"/>
      <c r="H1124" s="196"/>
      <c r="I1124" s="196"/>
    </row>
    <row r="1125" spans="1:9">
      <c r="A1125" s="150" t="s">
        <v>100</v>
      </c>
      <c r="B1125" s="163" t="s">
        <v>269</v>
      </c>
      <c r="C1125" s="144">
        <v>62.85</v>
      </c>
      <c r="D1125" s="144">
        <v>67.180000000000007</v>
      </c>
      <c r="E1125" s="146" t="s">
        <v>699</v>
      </c>
      <c r="G1125" s="196"/>
      <c r="H1125" s="196"/>
      <c r="I1125" s="196"/>
    </row>
    <row r="1126" spans="1:9">
      <c r="A1126" s="150" t="s">
        <v>101</v>
      </c>
      <c r="B1126" s="163" t="s">
        <v>269</v>
      </c>
      <c r="C1126" s="144">
        <v>81.64</v>
      </c>
      <c r="D1126" s="144">
        <v>86.39</v>
      </c>
      <c r="E1126" s="146" t="s">
        <v>699</v>
      </c>
      <c r="G1126" s="196"/>
      <c r="H1126" s="196"/>
      <c r="I1126" s="196"/>
    </row>
    <row r="1127" spans="1:9">
      <c r="A1127" s="150" t="s">
        <v>102</v>
      </c>
      <c r="B1127" s="163" t="s">
        <v>269</v>
      </c>
      <c r="C1127" s="144">
        <v>35.340000000000003</v>
      </c>
      <c r="D1127" s="144">
        <v>37.75</v>
      </c>
      <c r="E1127" s="146" t="s">
        <v>699</v>
      </c>
      <c r="G1127" s="196"/>
      <c r="H1127" s="196"/>
      <c r="I1127" s="196"/>
    </row>
    <row r="1128" spans="1:9">
      <c r="A1128" s="150" t="s">
        <v>103</v>
      </c>
      <c r="B1128" s="163" t="s">
        <v>269</v>
      </c>
      <c r="C1128" s="144">
        <v>62.38</v>
      </c>
      <c r="D1128" s="144">
        <v>66.349999999999994</v>
      </c>
      <c r="E1128" s="146" t="s">
        <v>699</v>
      </c>
      <c r="G1128" s="196"/>
      <c r="H1128" s="196"/>
      <c r="I1128" s="196"/>
    </row>
    <row r="1129" spans="1:9">
      <c r="A1129" s="150" t="s">
        <v>104</v>
      </c>
      <c r="B1129" s="163" t="s">
        <v>269</v>
      </c>
      <c r="C1129" s="144">
        <v>47.74</v>
      </c>
      <c r="D1129" s="144">
        <v>50.55</v>
      </c>
      <c r="E1129" s="146" t="s">
        <v>699</v>
      </c>
      <c r="G1129" s="196"/>
      <c r="H1129" s="196"/>
      <c r="I1129" s="196"/>
    </row>
    <row r="1130" spans="1:9">
      <c r="A1130" s="150" t="s">
        <v>105</v>
      </c>
      <c r="B1130" s="163" t="s">
        <v>269</v>
      </c>
      <c r="C1130" s="144">
        <v>85.84</v>
      </c>
      <c r="D1130" s="144">
        <v>90.83</v>
      </c>
      <c r="E1130" s="146" t="s">
        <v>699</v>
      </c>
      <c r="G1130" s="196"/>
      <c r="H1130" s="196"/>
      <c r="I1130" s="196"/>
    </row>
    <row r="1131" spans="1:9">
      <c r="A1131" s="150" t="s">
        <v>106</v>
      </c>
      <c r="B1131" s="163" t="s">
        <v>269</v>
      </c>
      <c r="C1131" s="144">
        <v>70.52</v>
      </c>
      <c r="D1131" s="144">
        <v>74.84</v>
      </c>
      <c r="E1131" s="146" t="s">
        <v>699</v>
      </c>
      <c r="G1131" s="196"/>
      <c r="H1131" s="196"/>
      <c r="I1131" s="196"/>
    </row>
    <row r="1132" spans="1:9">
      <c r="A1132" s="150" t="s">
        <v>107</v>
      </c>
      <c r="B1132" s="163" t="s">
        <v>269</v>
      </c>
      <c r="C1132" s="144">
        <v>114.37</v>
      </c>
      <c r="D1132" s="144">
        <v>120.8</v>
      </c>
      <c r="E1132" s="146" t="s">
        <v>699</v>
      </c>
      <c r="G1132" s="196"/>
      <c r="H1132" s="196"/>
      <c r="I1132" s="196"/>
    </row>
    <row r="1133" spans="1:9">
      <c r="A1133" s="150" t="s">
        <v>108</v>
      </c>
      <c r="B1133" s="163" t="s">
        <v>269</v>
      </c>
      <c r="C1133" s="144">
        <v>92.1</v>
      </c>
      <c r="D1133" s="144">
        <v>98.44</v>
      </c>
      <c r="E1133" s="146" t="s">
        <v>699</v>
      </c>
      <c r="G1133" s="196"/>
      <c r="H1133" s="196"/>
      <c r="I1133" s="196"/>
    </row>
    <row r="1134" spans="1:9">
      <c r="A1134" s="150" t="s">
        <v>109</v>
      </c>
      <c r="B1134" s="163" t="s">
        <v>269</v>
      </c>
      <c r="C1134" s="144">
        <v>116.81</v>
      </c>
      <c r="D1134" s="144">
        <v>124.59</v>
      </c>
      <c r="E1134" s="146" t="s">
        <v>699</v>
      </c>
      <c r="G1134" s="196"/>
      <c r="H1134" s="196"/>
      <c r="I1134" s="196"/>
    </row>
    <row r="1135" spans="1:9">
      <c r="A1135" s="150" t="s">
        <v>110</v>
      </c>
      <c r="B1135" s="163" t="s">
        <v>269</v>
      </c>
      <c r="C1135" s="144">
        <v>38.200000000000003</v>
      </c>
      <c r="D1135" s="144">
        <v>40.590000000000003</v>
      </c>
      <c r="E1135" s="144">
        <v>44.82</v>
      </c>
      <c r="G1135" s="196"/>
      <c r="H1135" s="196"/>
      <c r="I1135" s="196"/>
    </row>
    <row r="1136" spans="1:9">
      <c r="A1136" s="150" t="s">
        <v>244</v>
      </c>
      <c r="B1136" s="163" t="s">
        <v>269</v>
      </c>
      <c r="C1136" s="144">
        <v>70.53</v>
      </c>
      <c r="D1136" s="144">
        <v>74.430000000000007</v>
      </c>
      <c r="E1136" s="146" t="s">
        <v>699</v>
      </c>
      <c r="G1136" s="196"/>
      <c r="H1136" s="196"/>
      <c r="I1136" s="196"/>
    </row>
    <row r="1137" spans="1:9">
      <c r="A1137" s="150" t="s">
        <v>111</v>
      </c>
      <c r="B1137" s="163" t="s">
        <v>269</v>
      </c>
      <c r="C1137" s="144">
        <v>70.25</v>
      </c>
      <c r="D1137" s="144">
        <v>74.650000000000006</v>
      </c>
      <c r="E1137" s="146" t="s">
        <v>699</v>
      </c>
      <c r="G1137" s="196"/>
      <c r="H1137" s="196"/>
      <c r="I1137" s="196"/>
    </row>
    <row r="1138" spans="1:9">
      <c r="A1138" s="150" t="s">
        <v>112</v>
      </c>
      <c r="B1138" s="163" t="s">
        <v>269</v>
      </c>
      <c r="C1138" s="144">
        <v>53.89</v>
      </c>
      <c r="D1138" s="144">
        <v>57.33</v>
      </c>
      <c r="E1138" s="146" t="s">
        <v>699</v>
      </c>
      <c r="G1138" s="196"/>
      <c r="H1138" s="196"/>
      <c r="I1138" s="196"/>
    </row>
    <row r="1139" spans="1:9">
      <c r="A1139" s="150" t="s">
        <v>245</v>
      </c>
      <c r="B1139" s="163" t="s">
        <v>269</v>
      </c>
      <c r="C1139" s="144">
        <v>91.54</v>
      </c>
      <c r="D1139" s="144">
        <v>97.23</v>
      </c>
      <c r="E1139" s="146" t="s">
        <v>699</v>
      </c>
      <c r="G1139" s="196"/>
      <c r="H1139" s="196"/>
      <c r="I1139" s="196"/>
    </row>
    <row r="1140" spans="1:9">
      <c r="A1140" s="150" t="s">
        <v>113</v>
      </c>
      <c r="B1140" s="163" t="s">
        <v>269</v>
      </c>
      <c r="C1140" s="144">
        <v>52.86</v>
      </c>
      <c r="D1140" s="144">
        <v>56.92</v>
      </c>
      <c r="E1140" s="146" t="s">
        <v>699</v>
      </c>
      <c r="G1140" s="196"/>
      <c r="H1140" s="196"/>
      <c r="I1140" s="196"/>
    </row>
    <row r="1141" spans="1:9">
      <c r="A1141" s="150" t="s">
        <v>114</v>
      </c>
      <c r="B1141" s="163" t="s">
        <v>269</v>
      </c>
      <c r="C1141" s="144">
        <v>39.01</v>
      </c>
      <c r="D1141" s="144">
        <v>41.48</v>
      </c>
      <c r="E1141" s="146" t="s">
        <v>699</v>
      </c>
      <c r="G1141" s="196"/>
      <c r="H1141" s="196"/>
      <c r="I1141" s="196"/>
    </row>
    <row r="1142" spans="1:9">
      <c r="A1142" s="150" t="s">
        <v>246</v>
      </c>
      <c r="B1142" s="163" t="s">
        <v>269</v>
      </c>
      <c r="C1142" s="144">
        <v>73.47</v>
      </c>
      <c r="D1142" s="144">
        <v>78.08</v>
      </c>
      <c r="E1142" s="146" t="s">
        <v>699</v>
      </c>
      <c r="G1142" s="196"/>
      <c r="H1142" s="196"/>
      <c r="I1142" s="196"/>
    </row>
    <row r="1143" spans="1:9">
      <c r="A1143" s="150" t="s">
        <v>115</v>
      </c>
      <c r="B1143" s="163" t="s">
        <v>269</v>
      </c>
      <c r="C1143" s="144">
        <v>60.85</v>
      </c>
      <c r="D1143" s="144">
        <v>64.290000000000006</v>
      </c>
      <c r="E1143" s="144">
        <v>71.17</v>
      </c>
      <c r="G1143" s="196"/>
      <c r="H1143" s="196"/>
      <c r="I1143" s="196"/>
    </row>
    <row r="1144" spans="1:9">
      <c r="A1144" s="150" t="s">
        <v>116</v>
      </c>
      <c r="B1144" s="163" t="s">
        <v>269</v>
      </c>
      <c r="C1144" s="144">
        <v>76.37</v>
      </c>
      <c r="D1144" s="144">
        <v>80.98</v>
      </c>
      <c r="E1144" s="144">
        <v>89.8</v>
      </c>
      <c r="G1144" s="196"/>
      <c r="H1144" s="196"/>
      <c r="I1144" s="196"/>
    </row>
    <row r="1145" spans="1:9">
      <c r="A1145" s="150" t="s">
        <v>41</v>
      </c>
      <c r="B1145" s="163" t="s">
        <v>269</v>
      </c>
      <c r="C1145" s="144">
        <v>43.89</v>
      </c>
      <c r="D1145" s="144">
        <v>46.92</v>
      </c>
      <c r="E1145" s="144">
        <v>51.74</v>
      </c>
      <c r="G1145" s="196"/>
      <c r="H1145" s="196"/>
      <c r="I1145" s="196"/>
    </row>
    <row r="1146" spans="1:9">
      <c r="A1146" s="150" t="s">
        <v>117</v>
      </c>
      <c r="B1146" s="163" t="s">
        <v>269</v>
      </c>
      <c r="C1146" s="144">
        <v>71.23</v>
      </c>
      <c r="D1146" s="144">
        <v>75.760000000000005</v>
      </c>
      <c r="E1146" s="146" t="s">
        <v>699</v>
      </c>
      <c r="G1146" s="196"/>
      <c r="H1146" s="196"/>
      <c r="I1146" s="196"/>
    </row>
    <row r="1147" spans="1:9">
      <c r="A1147" s="150" t="s">
        <v>118</v>
      </c>
      <c r="B1147" s="163" t="s">
        <v>269</v>
      </c>
      <c r="C1147" s="144">
        <v>52.88</v>
      </c>
      <c r="D1147" s="144">
        <v>56.05</v>
      </c>
      <c r="E1147" s="146" t="s">
        <v>699</v>
      </c>
      <c r="G1147" s="196"/>
      <c r="H1147" s="196"/>
      <c r="I1147" s="196"/>
    </row>
    <row r="1148" spans="1:9">
      <c r="A1148" s="150" t="s">
        <v>119</v>
      </c>
      <c r="B1148" s="163" t="s">
        <v>269</v>
      </c>
      <c r="C1148" s="144">
        <v>61.99</v>
      </c>
      <c r="D1148" s="144">
        <v>66.3</v>
      </c>
      <c r="E1148" s="144">
        <v>73.11</v>
      </c>
      <c r="G1148" s="196"/>
      <c r="H1148" s="196"/>
      <c r="I1148" s="196"/>
    </row>
    <row r="1149" spans="1:9">
      <c r="A1149" s="150" t="s">
        <v>120</v>
      </c>
      <c r="B1149" s="163" t="s">
        <v>269</v>
      </c>
      <c r="C1149" s="144">
        <v>117.03</v>
      </c>
      <c r="D1149" s="144">
        <v>124.44</v>
      </c>
      <c r="E1149" s="144">
        <v>135.86000000000001</v>
      </c>
      <c r="G1149" s="196"/>
      <c r="H1149" s="196"/>
      <c r="I1149" s="196"/>
    </row>
    <row r="1150" spans="1:9">
      <c r="A1150" s="150" t="s">
        <v>121</v>
      </c>
      <c r="B1150" s="163" t="s">
        <v>269</v>
      </c>
      <c r="C1150" s="144">
        <v>91</v>
      </c>
      <c r="D1150" s="144">
        <v>97.37</v>
      </c>
      <c r="E1150" s="144">
        <v>106.22</v>
      </c>
      <c r="G1150" s="196"/>
      <c r="H1150" s="196"/>
      <c r="I1150" s="196"/>
    </row>
    <row r="1151" spans="1:9">
      <c r="A1151" s="150" t="s">
        <v>122</v>
      </c>
      <c r="B1151" s="163" t="s">
        <v>269</v>
      </c>
      <c r="C1151" s="144">
        <v>69.78</v>
      </c>
      <c r="D1151" s="144">
        <v>73.819999999999993</v>
      </c>
      <c r="E1151" s="146" t="s">
        <v>699</v>
      </c>
      <c r="G1151" s="196"/>
      <c r="H1151" s="196"/>
      <c r="I1151" s="196"/>
    </row>
    <row r="1152" spans="1:9">
      <c r="A1152" s="150" t="s">
        <v>123</v>
      </c>
      <c r="B1152" s="163" t="s">
        <v>269</v>
      </c>
      <c r="C1152" s="144">
        <v>55.64</v>
      </c>
      <c r="D1152" s="144">
        <v>59.04</v>
      </c>
      <c r="E1152" s="146" t="s">
        <v>699</v>
      </c>
      <c r="G1152" s="196"/>
      <c r="H1152" s="196"/>
      <c r="I1152" s="196"/>
    </row>
    <row r="1153" spans="1:9">
      <c r="A1153" s="150" t="s">
        <v>124</v>
      </c>
      <c r="B1153" s="163" t="s">
        <v>269</v>
      </c>
      <c r="C1153" s="144">
        <v>43.26</v>
      </c>
      <c r="D1153" s="144">
        <v>46.16</v>
      </c>
      <c r="E1153" s="146" t="s">
        <v>699</v>
      </c>
      <c r="G1153" s="196"/>
      <c r="H1153" s="196"/>
      <c r="I1153" s="196"/>
    </row>
    <row r="1154" spans="1:9">
      <c r="A1154" s="150" t="s">
        <v>247</v>
      </c>
      <c r="B1154" s="163" t="s">
        <v>269</v>
      </c>
      <c r="C1154" s="144">
        <v>71.989999999999995</v>
      </c>
      <c r="D1154" s="144">
        <v>76.48</v>
      </c>
      <c r="E1154" s="146" t="s">
        <v>699</v>
      </c>
      <c r="G1154" s="196"/>
      <c r="H1154" s="196"/>
      <c r="I1154" s="196"/>
    </row>
    <row r="1155" spans="1:9">
      <c r="A1155" s="150" t="s">
        <v>248</v>
      </c>
      <c r="B1155" s="163" t="s">
        <v>269</v>
      </c>
      <c r="C1155" s="144">
        <v>36.590000000000003</v>
      </c>
      <c r="D1155" s="144">
        <v>38.64</v>
      </c>
      <c r="E1155" s="146" t="s">
        <v>699</v>
      </c>
      <c r="G1155" s="196"/>
      <c r="H1155" s="196"/>
      <c r="I1155" s="196"/>
    </row>
    <row r="1156" spans="1:9">
      <c r="A1156" s="150" t="s">
        <v>125</v>
      </c>
      <c r="B1156" s="163" t="s">
        <v>269</v>
      </c>
      <c r="C1156" s="144">
        <v>70.11</v>
      </c>
      <c r="D1156" s="144">
        <v>74.53</v>
      </c>
      <c r="E1156" s="146" t="s">
        <v>699</v>
      </c>
      <c r="G1156" s="196"/>
      <c r="H1156" s="196"/>
      <c r="I1156" s="196"/>
    </row>
    <row r="1157" spans="1:9">
      <c r="A1157" s="150" t="s">
        <v>249</v>
      </c>
      <c r="B1157" s="163" t="s">
        <v>269</v>
      </c>
      <c r="C1157" s="144">
        <v>92.56</v>
      </c>
      <c r="D1157" s="144">
        <v>98.67</v>
      </c>
      <c r="E1157" s="146" t="s">
        <v>699</v>
      </c>
      <c r="G1157" s="196"/>
      <c r="H1157" s="196"/>
      <c r="I1157" s="196"/>
    </row>
    <row r="1158" spans="1:9">
      <c r="A1158" s="150" t="s">
        <v>250</v>
      </c>
      <c r="B1158" s="163" t="s">
        <v>269</v>
      </c>
      <c r="C1158" s="144">
        <v>113.63</v>
      </c>
      <c r="D1158" s="144">
        <v>120.09</v>
      </c>
      <c r="E1158" s="146" t="s">
        <v>699</v>
      </c>
      <c r="G1158" s="196"/>
      <c r="H1158" s="196"/>
      <c r="I1158" s="196"/>
    </row>
    <row r="1159" spans="1:9">
      <c r="A1159" s="150" t="s">
        <v>126</v>
      </c>
      <c r="B1159" s="163" t="s">
        <v>269</v>
      </c>
      <c r="C1159" s="144">
        <v>49.2</v>
      </c>
      <c r="D1159" s="144">
        <v>51.58</v>
      </c>
      <c r="E1159" s="146" t="s">
        <v>699</v>
      </c>
      <c r="G1159" s="196"/>
      <c r="H1159" s="196"/>
      <c r="I1159" s="196"/>
    </row>
    <row r="1160" spans="1:9">
      <c r="A1160" s="150" t="s">
        <v>127</v>
      </c>
      <c r="B1160" s="163" t="s">
        <v>269</v>
      </c>
      <c r="C1160" s="144">
        <v>39.35</v>
      </c>
      <c r="D1160" s="144">
        <v>41.82</v>
      </c>
      <c r="E1160" s="146" t="s">
        <v>699</v>
      </c>
      <c r="G1160" s="196"/>
      <c r="H1160" s="196"/>
      <c r="I1160" s="196"/>
    </row>
    <row r="1161" spans="1:9">
      <c r="A1161" s="150" t="s">
        <v>128</v>
      </c>
      <c r="B1161" s="163" t="s">
        <v>269</v>
      </c>
      <c r="C1161" s="144">
        <v>53.62</v>
      </c>
      <c r="D1161" s="144">
        <v>57</v>
      </c>
      <c r="E1161" s="146" t="s">
        <v>699</v>
      </c>
      <c r="G1161" s="196"/>
      <c r="H1161" s="196"/>
      <c r="I1161" s="196"/>
    </row>
    <row r="1162" spans="1:9">
      <c r="A1162" s="150" t="s">
        <v>129</v>
      </c>
      <c r="B1162" s="163" t="s">
        <v>269</v>
      </c>
      <c r="C1162" s="144">
        <v>74.790000000000006</v>
      </c>
      <c r="D1162" s="144">
        <v>79.45</v>
      </c>
      <c r="E1162" s="146" t="s">
        <v>699</v>
      </c>
      <c r="G1162" s="196"/>
      <c r="H1162" s="196"/>
      <c r="I1162" s="196"/>
    </row>
    <row r="1163" spans="1:9">
      <c r="A1163" s="150" t="s">
        <v>130</v>
      </c>
      <c r="B1163" s="163" t="s">
        <v>269</v>
      </c>
      <c r="C1163" s="144">
        <v>77.61</v>
      </c>
      <c r="D1163" s="144">
        <v>82.73</v>
      </c>
      <c r="E1163" s="146" t="s">
        <v>699</v>
      </c>
      <c r="G1163" s="196"/>
      <c r="H1163" s="196"/>
      <c r="I1163" s="196"/>
    </row>
    <row r="1164" spans="1:9">
      <c r="A1164" s="150" t="s">
        <v>131</v>
      </c>
      <c r="B1164" s="163" t="s">
        <v>269</v>
      </c>
      <c r="C1164" s="144">
        <v>66.17</v>
      </c>
      <c r="D1164" s="144">
        <v>70.44</v>
      </c>
      <c r="E1164" s="146" t="s">
        <v>699</v>
      </c>
      <c r="G1164" s="196"/>
      <c r="H1164" s="196"/>
      <c r="I1164" s="196"/>
    </row>
    <row r="1165" spans="1:9">
      <c r="A1165" s="150" t="s">
        <v>132</v>
      </c>
      <c r="B1165" s="163" t="s">
        <v>269</v>
      </c>
      <c r="C1165" s="144">
        <v>47.62</v>
      </c>
      <c r="D1165" s="144">
        <v>50.64</v>
      </c>
      <c r="E1165" s="146" t="s">
        <v>699</v>
      </c>
      <c r="G1165" s="196"/>
      <c r="H1165" s="196"/>
      <c r="I1165" s="196"/>
    </row>
    <row r="1166" spans="1:9">
      <c r="A1166" s="150" t="s">
        <v>251</v>
      </c>
      <c r="B1166" s="163" t="s">
        <v>269</v>
      </c>
      <c r="C1166" s="144">
        <v>64.62</v>
      </c>
      <c r="D1166" s="144">
        <v>68.25</v>
      </c>
      <c r="E1166" s="146" t="s">
        <v>699</v>
      </c>
      <c r="G1166" s="196"/>
      <c r="H1166" s="196"/>
      <c r="I1166" s="196"/>
    </row>
    <row r="1167" spans="1:9">
      <c r="A1167" s="150" t="s">
        <v>133</v>
      </c>
      <c r="B1167" s="163" t="s">
        <v>269</v>
      </c>
      <c r="C1167" s="144">
        <v>72.37</v>
      </c>
      <c r="D1167" s="144">
        <v>77.430000000000007</v>
      </c>
      <c r="E1167" s="146" t="s">
        <v>699</v>
      </c>
      <c r="G1167" s="196"/>
      <c r="H1167" s="196"/>
      <c r="I1167" s="196"/>
    </row>
    <row r="1168" spans="1:9">
      <c r="A1168" s="150" t="s">
        <v>134</v>
      </c>
      <c r="B1168" s="163" t="s">
        <v>269</v>
      </c>
      <c r="C1168" s="144">
        <v>46.71</v>
      </c>
      <c r="D1168" s="144">
        <v>49.32</v>
      </c>
      <c r="E1168" s="146" t="s">
        <v>699</v>
      </c>
      <c r="G1168" s="196"/>
      <c r="H1168" s="196"/>
      <c r="I1168" s="196"/>
    </row>
    <row r="1169" spans="1:9">
      <c r="A1169" s="150" t="s">
        <v>135</v>
      </c>
      <c r="B1169" s="163" t="s">
        <v>269</v>
      </c>
      <c r="C1169" s="144">
        <v>87.37</v>
      </c>
      <c r="D1169" s="144">
        <v>92.33</v>
      </c>
      <c r="E1169" s="146" t="s">
        <v>699</v>
      </c>
      <c r="G1169" s="196"/>
      <c r="H1169" s="196"/>
      <c r="I1169" s="196"/>
    </row>
    <row r="1170" spans="1:9">
      <c r="A1170" s="150" t="s">
        <v>136</v>
      </c>
      <c r="B1170" s="163" t="s">
        <v>269</v>
      </c>
      <c r="C1170" s="144">
        <v>69.94</v>
      </c>
      <c r="D1170" s="144">
        <v>74.599999999999994</v>
      </c>
      <c r="E1170" s="146" t="s">
        <v>699</v>
      </c>
      <c r="G1170" s="196"/>
      <c r="H1170" s="196"/>
      <c r="I1170" s="196"/>
    </row>
    <row r="1171" spans="1:9">
      <c r="A1171" s="150" t="s">
        <v>137</v>
      </c>
      <c r="B1171" s="163" t="s">
        <v>269</v>
      </c>
      <c r="C1171" s="144">
        <v>84.09</v>
      </c>
      <c r="D1171" s="144">
        <v>89.31</v>
      </c>
      <c r="E1171" s="146" t="s">
        <v>699</v>
      </c>
      <c r="G1171" s="196"/>
      <c r="H1171" s="196"/>
      <c r="I1171" s="196"/>
    </row>
    <row r="1172" spans="1:9">
      <c r="A1172" s="150" t="s">
        <v>138</v>
      </c>
      <c r="B1172" s="163" t="s">
        <v>269</v>
      </c>
      <c r="C1172" s="144">
        <v>63.13</v>
      </c>
      <c r="D1172" s="144">
        <v>66.83</v>
      </c>
      <c r="E1172" s="146" t="s">
        <v>699</v>
      </c>
      <c r="G1172" s="196"/>
      <c r="H1172" s="196"/>
      <c r="I1172" s="196"/>
    </row>
    <row r="1173" spans="1:9">
      <c r="A1173" s="150" t="s">
        <v>139</v>
      </c>
      <c r="B1173" s="163" t="s">
        <v>269</v>
      </c>
      <c r="C1173" s="144">
        <v>107.11</v>
      </c>
      <c r="D1173" s="144">
        <v>113.9</v>
      </c>
      <c r="E1173" s="146" t="s">
        <v>699</v>
      </c>
      <c r="G1173" s="196"/>
      <c r="H1173" s="196"/>
      <c r="I1173" s="196"/>
    </row>
    <row r="1174" spans="1:9">
      <c r="A1174" s="150" t="s">
        <v>140</v>
      </c>
      <c r="B1174" s="163" t="s">
        <v>269</v>
      </c>
      <c r="C1174" s="144">
        <v>48.84</v>
      </c>
      <c r="D1174" s="144">
        <v>52.26</v>
      </c>
      <c r="E1174" s="146" t="s">
        <v>699</v>
      </c>
      <c r="G1174" s="196"/>
      <c r="H1174" s="196"/>
      <c r="I1174" s="196"/>
    </row>
    <row r="1175" spans="1:9">
      <c r="A1175" s="150" t="s">
        <v>141</v>
      </c>
      <c r="B1175" s="163" t="s">
        <v>269</v>
      </c>
      <c r="C1175" s="144">
        <v>86.82</v>
      </c>
      <c r="D1175" s="144">
        <v>92.35</v>
      </c>
      <c r="E1175" s="146" t="s">
        <v>699</v>
      </c>
      <c r="G1175" s="196"/>
      <c r="H1175" s="196"/>
      <c r="I1175" s="196"/>
    </row>
    <row r="1176" spans="1:9">
      <c r="A1176" s="150" t="s">
        <v>142</v>
      </c>
      <c r="B1176" s="163" t="s">
        <v>269</v>
      </c>
      <c r="C1176" s="144">
        <v>132.80000000000001</v>
      </c>
      <c r="D1176" s="144">
        <v>141.88999999999999</v>
      </c>
      <c r="E1176" s="146" t="s">
        <v>699</v>
      </c>
      <c r="G1176" s="196"/>
      <c r="H1176" s="196"/>
      <c r="I1176" s="196"/>
    </row>
    <row r="1177" spans="1:9">
      <c r="A1177" s="150" t="s">
        <v>143</v>
      </c>
      <c r="B1177" s="163" t="s">
        <v>269</v>
      </c>
      <c r="C1177" s="144">
        <v>61.81</v>
      </c>
      <c r="D1177" s="144">
        <v>65.86</v>
      </c>
      <c r="E1177" s="146" t="s">
        <v>699</v>
      </c>
      <c r="G1177" s="196"/>
      <c r="H1177" s="196"/>
      <c r="I1177" s="196"/>
    </row>
    <row r="1178" spans="1:9">
      <c r="A1178" s="150" t="s">
        <v>189</v>
      </c>
      <c r="B1178" s="163" t="s">
        <v>269</v>
      </c>
      <c r="C1178" s="144" t="s">
        <v>699</v>
      </c>
      <c r="D1178" s="144">
        <v>154.6</v>
      </c>
      <c r="E1178" s="146" t="s">
        <v>699</v>
      </c>
      <c r="G1178" s="196"/>
      <c r="H1178" s="196"/>
      <c r="I1178" s="196"/>
    </row>
    <row r="1179" spans="1:9">
      <c r="A1179" s="150" t="s">
        <v>144</v>
      </c>
      <c r="B1179" s="163" t="s">
        <v>269</v>
      </c>
      <c r="C1179" s="144">
        <v>107</v>
      </c>
      <c r="D1179" s="144">
        <v>114.41</v>
      </c>
      <c r="E1179" s="146" t="s">
        <v>699</v>
      </c>
      <c r="G1179" s="196"/>
      <c r="H1179" s="196"/>
      <c r="I1179" s="196"/>
    </row>
    <row r="1180" spans="1:9">
      <c r="A1180" s="150" t="s">
        <v>252</v>
      </c>
      <c r="B1180" s="163" t="s">
        <v>269</v>
      </c>
      <c r="C1180" s="144">
        <v>67.73</v>
      </c>
      <c r="D1180" s="144">
        <v>72.36</v>
      </c>
      <c r="E1180" s="146" t="s">
        <v>699</v>
      </c>
      <c r="G1180" s="196"/>
      <c r="H1180" s="196"/>
      <c r="I1180" s="196"/>
    </row>
    <row r="1181" spans="1:9">
      <c r="A1181" s="150" t="s">
        <v>145</v>
      </c>
      <c r="B1181" s="163" t="s">
        <v>269</v>
      </c>
      <c r="C1181" s="144">
        <v>93.73</v>
      </c>
      <c r="D1181" s="144">
        <v>100</v>
      </c>
      <c r="E1181" s="146" t="s">
        <v>699</v>
      </c>
      <c r="G1181" s="196"/>
      <c r="H1181" s="196"/>
      <c r="I1181" s="196"/>
    </row>
    <row r="1182" spans="1:9">
      <c r="A1182" s="150" t="s">
        <v>146</v>
      </c>
      <c r="B1182" s="163" t="s">
        <v>269</v>
      </c>
      <c r="C1182" s="144">
        <v>93.76</v>
      </c>
      <c r="D1182" s="144">
        <v>99.64</v>
      </c>
      <c r="E1182" s="146" t="s">
        <v>699</v>
      </c>
      <c r="G1182" s="196"/>
      <c r="H1182" s="196"/>
      <c r="I1182" s="196"/>
    </row>
    <row r="1183" spans="1:9">
      <c r="A1183" s="150" t="s">
        <v>147</v>
      </c>
      <c r="B1183" s="163" t="s">
        <v>269</v>
      </c>
      <c r="C1183" s="144">
        <v>61.75</v>
      </c>
      <c r="D1183" s="144">
        <v>65.67</v>
      </c>
      <c r="E1183" s="146" t="s">
        <v>699</v>
      </c>
      <c r="G1183" s="196"/>
      <c r="H1183" s="196"/>
      <c r="I1183" s="196"/>
    </row>
    <row r="1184" spans="1:9">
      <c r="A1184" s="150" t="s">
        <v>148</v>
      </c>
      <c r="B1184" s="163" t="s">
        <v>269</v>
      </c>
      <c r="C1184" s="144">
        <v>43.6</v>
      </c>
      <c r="D1184" s="144">
        <v>46.24</v>
      </c>
      <c r="E1184" s="146" t="s">
        <v>699</v>
      </c>
      <c r="G1184" s="196"/>
      <c r="H1184" s="196"/>
      <c r="I1184" s="196"/>
    </row>
    <row r="1185" spans="1:9">
      <c r="A1185" s="150" t="s">
        <v>149</v>
      </c>
      <c r="B1185" s="163" t="s">
        <v>269</v>
      </c>
      <c r="C1185" s="144">
        <v>90.32</v>
      </c>
      <c r="D1185" s="144">
        <v>95.63</v>
      </c>
      <c r="E1185" s="146" t="s">
        <v>699</v>
      </c>
      <c r="G1185" s="196"/>
      <c r="H1185" s="196"/>
      <c r="I1185" s="196"/>
    </row>
    <row r="1186" spans="1:9">
      <c r="A1186" s="150" t="s">
        <v>150</v>
      </c>
      <c r="B1186" s="163" t="s">
        <v>269</v>
      </c>
      <c r="C1186" s="144">
        <v>35.28</v>
      </c>
      <c r="D1186" s="144">
        <v>37.950000000000003</v>
      </c>
      <c r="E1186" s="146" t="s">
        <v>699</v>
      </c>
      <c r="G1186" s="196"/>
      <c r="H1186" s="196"/>
      <c r="I1186" s="196"/>
    </row>
    <row r="1187" spans="1:9">
      <c r="A1187" s="150" t="s">
        <v>151</v>
      </c>
      <c r="B1187" s="163" t="s">
        <v>269</v>
      </c>
      <c r="C1187" s="144">
        <v>74.31</v>
      </c>
      <c r="D1187" s="144">
        <v>79.349999999999994</v>
      </c>
      <c r="E1187" s="146" t="s">
        <v>699</v>
      </c>
      <c r="G1187" s="196"/>
      <c r="H1187" s="196"/>
      <c r="I1187" s="196"/>
    </row>
    <row r="1188" spans="1:9">
      <c r="A1188" s="150" t="s">
        <v>152</v>
      </c>
      <c r="B1188" s="163" t="s">
        <v>269</v>
      </c>
      <c r="C1188" s="144">
        <v>56.53</v>
      </c>
      <c r="D1188" s="144">
        <v>59.81</v>
      </c>
      <c r="E1188" s="146" t="s">
        <v>699</v>
      </c>
      <c r="G1188" s="196"/>
      <c r="H1188" s="196"/>
      <c r="I1188" s="196"/>
    </row>
    <row r="1189" spans="1:9">
      <c r="A1189" s="150" t="s">
        <v>153</v>
      </c>
      <c r="B1189" s="163" t="s">
        <v>269</v>
      </c>
      <c r="C1189" s="144">
        <v>93.77</v>
      </c>
      <c r="D1189" s="144">
        <v>100.21</v>
      </c>
      <c r="E1189" s="146" t="s">
        <v>699</v>
      </c>
      <c r="G1189" s="196"/>
      <c r="H1189" s="196"/>
      <c r="I1189" s="196"/>
    </row>
    <row r="1190" spans="1:9">
      <c r="A1190" s="150" t="s">
        <v>154</v>
      </c>
      <c r="B1190" s="163" t="s">
        <v>269</v>
      </c>
      <c r="C1190" s="144">
        <v>43.71</v>
      </c>
      <c r="D1190" s="144">
        <v>46.43</v>
      </c>
      <c r="E1190" s="146" t="s">
        <v>699</v>
      </c>
      <c r="G1190" s="196"/>
      <c r="H1190" s="196"/>
      <c r="I1190" s="196"/>
    </row>
    <row r="1191" spans="1:9">
      <c r="A1191" s="150" t="s">
        <v>155</v>
      </c>
      <c r="B1191" s="163" t="s">
        <v>269</v>
      </c>
      <c r="C1191" s="144">
        <v>68.39</v>
      </c>
      <c r="D1191" s="144">
        <v>72.44</v>
      </c>
      <c r="E1191" s="144">
        <v>80.14</v>
      </c>
      <c r="G1191" s="196"/>
      <c r="H1191" s="196"/>
      <c r="I1191" s="196"/>
    </row>
    <row r="1192" spans="1:9">
      <c r="A1192" s="150" t="s">
        <v>253</v>
      </c>
      <c r="B1192" s="163" t="s">
        <v>269</v>
      </c>
      <c r="C1192" s="144">
        <v>95.05</v>
      </c>
      <c r="D1192" s="144">
        <v>100.71</v>
      </c>
      <c r="E1192" s="144">
        <v>111.37</v>
      </c>
      <c r="G1192" s="196"/>
      <c r="H1192" s="196"/>
      <c r="I1192" s="196"/>
    </row>
    <row r="1193" spans="1:9">
      <c r="A1193" s="150" t="s">
        <v>156</v>
      </c>
      <c r="B1193" s="163" t="s">
        <v>269</v>
      </c>
      <c r="C1193" s="144">
        <v>95.51</v>
      </c>
      <c r="D1193" s="144">
        <v>102.11</v>
      </c>
      <c r="E1193" s="146" t="s">
        <v>699</v>
      </c>
      <c r="G1193" s="196"/>
      <c r="H1193" s="196"/>
      <c r="I1193" s="196"/>
    </row>
    <row r="1194" spans="1:9">
      <c r="A1194" s="150" t="s">
        <v>157</v>
      </c>
      <c r="B1194" s="163" t="s">
        <v>269</v>
      </c>
      <c r="C1194" s="144">
        <v>63.18</v>
      </c>
      <c r="D1194" s="144">
        <v>67.150000000000006</v>
      </c>
      <c r="E1194" s="146" t="s">
        <v>699</v>
      </c>
      <c r="G1194" s="196"/>
      <c r="H1194" s="196"/>
      <c r="I1194" s="196"/>
    </row>
    <row r="1195" spans="1:9">
      <c r="A1195" s="150" t="s">
        <v>158</v>
      </c>
      <c r="B1195" s="163" t="s">
        <v>269</v>
      </c>
      <c r="C1195" s="144">
        <v>122.37</v>
      </c>
      <c r="D1195" s="144">
        <v>130.66</v>
      </c>
      <c r="E1195" s="146" t="s">
        <v>699</v>
      </c>
      <c r="G1195" s="196"/>
      <c r="H1195" s="196"/>
      <c r="I1195" s="196"/>
    </row>
    <row r="1196" spans="1:9">
      <c r="A1196" s="150" t="s">
        <v>159</v>
      </c>
      <c r="B1196" s="163" t="s">
        <v>269</v>
      </c>
      <c r="C1196" s="144">
        <v>40.67</v>
      </c>
      <c r="D1196" s="144">
        <v>43.14</v>
      </c>
      <c r="E1196" s="146" t="s">
        <v>699</v>
      </c>
      <c r="G1196" s="196"/>
      <c r="H1196" s="196"/>
      <c r="I1196" s="196"/>
    </row>
    <row r="1197" spans="1:9">
      <c r="A1197" s="150" t="s">
        <v>160</v>
      </c>
      <c r="B1197" s="163" t="s">
        <v>269</v>
      </c>
      <c r="C1197" s="144">
        <v>56.93</v>
      </c>
      <c r="D1197" s="144">
        <v>60.93</v>
      </c>
      <c r="E1197" s="146" t="s">
        <v>699</v>
      </c>
      <c r="G1197" s="196"/>
      <c r="H1197" s="196"/>
      <c r="I1197" s="196"/>
    </row>
    <row r="1198" spans="1:9">
      <c r="A1198" s="150" t="s">
        <v>161</v>
      </c>
      <c r="B1198" s="163" t="s">
        <v>269</v>
      </c>
      <c r="C1198" s="144">
        <v>80.099999999999994</v>
      </c>
      <c r="D1198" s="144">
        <v>85.67</v>
      </c>
      <c r="E1198" s="146" t="s">
        <v>699</v>
      </c>
      <c r="G1198" s="196"/>
      <c r="H1198" s="196"/>
      <c r="I1198" s="196"/>
    </row>
    <row r="1199" spans="1:9">
      <c r="A1199" s="150" t="s">
        <v>40</v>
      </c>
      <c r="B1199" s="163" t="s">
        <v>269</v>
      </c>
      <c r="C1199" s="144">
        <v>87.98</v>
      </c>
      <c r="D1199" s="144">
        <v>93.46</v>
      </c>
      <c r="E1199" s="146" t="s">
        <v>699</v>
      </c>
      <c r="G1199" s="196"/>
      <c r="H1199" s="196"/>
      <c r="I1199" s="196"/>
    </row>
    <row r="1200" spans="1:9">
      <c r="A1200" s="150" t="s">
        <v>254</v>
      </c>
      <c r="B1200" s="163" t="s">
        <v>269</v>
      </c>
      <c r="C1200" s="144">
        <v>60.62</v>
      </c>
      <c r="D1200" s="144">
        <v>64.709999999999994</v>
      </c>
      <c r="E1200" s="146" t="s">
        <v>699</v>
      </c>
      <c r="G1200" s="196"/>
      <c r="H1200" s="196"/>
      <c r="I1200" s="196"/>
    </row>
    <row r="1201" spans="1:9">
      <c r="A1201" s="150" t="s">
        <v>255</v>
      </c>
      <c r="B1201" s="163" t="s">
        <v>269</v>
      </c>
      <c r="C1201" s="144">
        <v>75.48</v>
      </c>
      <c r="D1201" s="144">
        <v>80.41</v>
      </c>
      <c r="E1201" s="146" t="s">
        <v>699</v>
      </c>
      <c r="G1201" s="196"/>
      <c r="H1201" s="196"/>
      <c r="I1201" s="196"/>
    </row>
    <row r="1202" spans="1:9">
      <c r="A1202" s="150" t="s">
        <v>256</v>
      </c>
      <c r="B1202" s="163" t="s">
        <v>269</v>
      </c>
      <c r="C1202" s="144">
        <v>113.31</v>
      </c>
      <c r="D1202" s="144">
        <v>120.65</v>
      </c>
      <c r="E1202" s="146" t="s">
        <v>699</v>
      </c>
      <c r="G1202" s="196"/>
      <c r="H1202" s="196"/>
      <c r="I1202" s="196"/>
    </row>
    <row r="1203" spans="1:9">
      <c r="A1203" s="150" t="s">
        <v>162</v>
      </c>
      <c r="B1203" s="163" t="s">
        <v>269</v>
      </c>
      <c r="C1203" s="144">
        <v>55.09</v>
      </c>
      <c r="D1203" s="144">
        <v>58.45</v>
      </c>
      <c r="E1203" s="144">
        <v>64.849999999999994</v>
      </c>
      <c r="G1203" s="196"/>
      <c r="H1203" s="196"/>
      <c r="I1203" s="196"/>
    </row>
    <row r="1204" spans="1:9">
      <c r="A1204" s="150" t="s">
        <v>163</v>
      </c>
      <c r="B1204" s="163" t="s">
        <v>269</v>
      </c>
      <c r="C1204" s="144">
        <v>54.18</v>
      </c>
      <c r="D1204" s="144">
        <v>57.38</v>
      </c>
      <c r="E1204" s="144">
        <v>62.95</v>
      </c>
      <c r="G1204" s="196"/>
      <c r="H1204" s="196"/>
      <c r="I1204" s="196"/>
    </row>
    <row r="1205" spans="1:9">
      <c r="A1205" s="150" t="s">
        <v>164</v>
      </c>
      <c r="B1205" s="163" t="s">
        <v>269</v>
      </c>
      <c r="C1205" s="144">
        <v>71.239999999999995</v>
      </c>
      <c r="D1205" s="144">
        <v>75.72</v>
      </c>
      <c r="E1205" s="146" t="s">
        <v>699</v>
      </c>
      <c r="G1205" s="196"/>
      <c r="H1205" s="196"/>
      <c r="I1205" s="196"/>
    </row>
    <row r="1206" spans="1:9">
      <c r="A1206" s="150" t="s">
        <v>165</v>
      </c>
      <c r="B1206" s="163" t="s">
        <v>269</v>
      </c>
      <c r="C1206" s="144">
        <v>34.35</v>
      </c>
      <c r="D1206" s="144">
        <v>36.29</v>
      </c>
      <c r="E1206" s="144">
        <v>40.42</v>
      </c>
      <c r="G1206" s="196"/>
      <c r="H1206" s="196"/>
      <c r="I1206" s="196"/>
    </row>
    <row r="1207" spans="1:9">
      <c r="A1207" s="150" t="s">
        <v>166</v>
      </c>
      <c r="B1207" s="163" t="s">
        <v>269</v>
      </c>
      <c r="C1207" s="144">
        <v>42.7</v>
      </c>
      <c r="D1207" s="144">
        <v>45.17</v>
      </c>
      <c r="E1207" s="146" t="s">
        <v>699</v>
      </c>
      <c r="G1207" s="196"/>
      <c r="H1207" s="196"/>
      <c r="I1207" s="196"/>
    </row>
    <row r="1208" spans="1:9">
      <c r="A1208" s="150" t="s">
        <v>167</v>
      </c>
      <c r="B1208" s="163" t="s">
        <v>269</v>
      </c>
      <c r="C1208" s="144">
        <v>72.91</v>
      </c>
      <c r="D1208" s="144">
        <v>78.11</v>
      </c>
      <c r="E1208" s="146" t="s">
        <v>699</v>
      </c>
      <c r="G1208" s="196"/>
      <c r="H1208" s="196"/>
      <c r="I1208" s="196"/>
    </row>
    <row r="1209" spans="1:9">
      <c r="A1209" s="150" t="s">
        <v>168</v>
      </c>
      <c r="B1209" s="163" t="s">
        <v>269</v>
      </c>
      <c r="C1209" s="144">
        <v>65.459999999999994</v>
      </c>
      <c r="D1209" s="144">
        <v>69.27</v>
      </c>
      <c r="E1209" s="146" t="s">
        <v>699</v>
      </c>
      <c r="G1209" s="196"/>
      <c r="H1209" s="196"/>
      <c r="I1209" s="196"/>
    </row>
    <row r="1210" spans="1:9">
      <c r="A1210" s="150" t="s">
        <v>169</v>
      </c>
      <c r="B1210" s="163" t="s">
        <v>269</v>
      </c>
      <c r="C1210" s="144">
        <v>73.569999999999993</v>
      </c>
      <c r="D1210" s="144">
        <v>78.34</v>
      </c>
      <c r="E1210" s="146" t="s">
        <v>699</v>
      </c>
      <c r="G1210" s="196"/>
      <c r="H1210" s="196"/>
      <c r="I1210" s="196"/>
    </row>
    <row r="1211" spans="1:9">
      <c r="A1211" s="150" t="s">
        <v>170</v>
      </c>
      <c r="B1211" s="163" t="s">
        <v>269</v>
      </c>
      <c r="C1211" s="144">
        <v>43.91</v>
      </c>
      <c r="D1211" s="144">
        <v>46.81</v>
      </c>
      <c r="E1211" s="146" t="s">
        <v>699</v>
      </c>
      <c r="G1211" s="196"/>
      <c r="H1211" s="196"/>
      <c r="I1211" s="196"/>
    </row>
    <row r="1212" spans="1:9">
      <c r="A1212" s="150" t="s">
        <v>171</v>
      </c>
      <c r="B1212" s="163" t="s">
        <v>269</v>
      </c>
      <c r="C1212" s="144">
        <v>88.04</v>
      </c>
      <c r="D1212" s="144">
        <v>93.57</v>
      </c>
      <c r="E1212" s="146" t="s">
        <v>699</v>
      </c>
      <c r="G1212" s="196"/>
      <c r="H1212" s="196"/>
      <c r="I1212" s="196"/>
    </row>
    <row r="1213" spans="1:9">
      <c r="A1213" s="150" t="s">
        <v>172</v>
      </c>
      <c r="B1213" s="163" t="s">
        <v>269</v>
      </c>
      <c r="C1213" s="144">
        <v>70.069999999999993</v>
      </c>
      <c r="D1213" s="144">
        <v>74.95</v>
      </c>
      <c r="E1213" s="146" t="s">
        <v>699</v>
      </c>
      <c r="G1213" s="196"/>
      <c r="H1213" s="196"/>
      <c r="I1213" s="196"/>
    </row>
    <row r="1214" spans="1:9">
      <c r="A1214" s="150" t="s">
        <v>175</v>
      </c>
      <c r="B1214" s="163" t="s">
        <v>269</v>
      </c>
      <c r="C1214" s="144">
        <v>61.83</v>
      </c>
      <c r="D1214" s="144">
        <v>65.19</v>
      </c>
      <c r="E1214" s="146" t="s">
        <v>699</v>
      </c>
      <c r="G1214" s="196"/>
      <c r="H1214" s="196"/>
      <c r="I1214" s="196"/>
    </row>
    <row r="1215" spans="1:9">
      <c r="A1215" s="150" t="s">
        <v>173</v>
      </c>
      <c r="B1215" s="163" t="s">
        <v>269</v>
      </c>
      <c r="C1215" s="144">
        <v>130.33000000000001</v>
      </c>
      <c r="D1215" s="144">
        <v>137.53</v>
      </c>
      <c r="E1215" s="146" t="s">
        <v>699</v>
      </c>
      <c r="G1215" s="196"/>
      <c r="H1215" s="196"/>
      <c r="I1215" s="196"/>
    </row>
    <row r="1216" spans="1:9">
      <c r="A1216" s="150" t="s">
        <v>174</v>
      </c>
      <c r="B1216" s="163" t="s">
        <v>269</v>
      </c>
      <c r="C1216" s="144">
        <v>48.75</v>
      </c>
      <c r="D1216" s="144">
        <v>52.41</v>
      </c>
      <c r="E1216" s="146" t="s">
        <v>699</v>
      </c>
      <c r="G1216" s="196"/>
      <c r="H1216" s="196"/>
      <c r="I1216" s="196"/>
    </row>
    <row r="1217" spans="1:9">
      <c r="A1217" s="150" t="s">
        <v>176</v>
      </c>
      <c r="B1217" s="163" t="s">
        <v>269</v>
      </c>
      <c r="C1217" s="144">
        <v>74.94</v>
      </c>
      <c r="D1217" s="144">
        <v>79.790000000000006</v>
      </c>
      <c r="E1217" s="146" t="s">
        <v>699</v>
      </c>
      <c r="G1217" s="196"/>
      <c r="H1217" s="196"/>
      <c r="I1217" s="196"/>
    </row>
    <row r="1218" spans="1:9">
      <c r="A1218" s="150" t="s">
        <v>257</v>
      </c>
      <c r="B1218" s="163" t="s">
        <v>269</v>
      </c>
      <c r="C1218" s="144">
        <v>69.17</v>
      </c>
      <c r="D1218" s="144">
        <v>73.17</v>
      </c>
      <c r="E1218" s="146" t="s">
        <v>699</v>
      </c>
      <c r="G1218" s="196"/>
      <c r="H1218" s="196"/>
      <c r="I1218" s="196"/>
    </row>
    <row r="1219" spans="1:9">
      <c r="A1219" s="150" t="s">
        <v>258</v>
      </c>
      <c r="B1219" s="163" t="s">
        <v>269</v>
      </c>
      <c r="C1219" s="144">
        <v>91.95</v>
      </c>
      <c r="D1219" s="144">
        <v>96.93</v>
      </c>
      <c r="E1219" s="146" t="s">
        <v>699</v>
      </c>
      <c r="G1219" s="196"/>
      <c r="H1219" s="196"/>
      <c r="I1219" s="196"/>
    </row>
    <row r="1220" spans="1:9">
      <c r="A1220" s="150" t="s">
        <v>177</v>
      </c>
      <c r="B1220" s="163" t="s">
        <v>269</v>
      </c>
      <c r="C1220" s="144">
        <v>57.14</v>
      </c>
      <c r="D1220" s="144">
        <v>61.95</v>
      </c>
      <c r="E1220" s="146" t="s">
        <v>699</v>
      </c>
      <c r="G1220" s="196"/>
      <c r="H1220" s="196"/>
      <c r="I1220" s="196"/>
    </row>
    <row r="1221" spans="1:9">
      <c r="A1221" s="150" t="s">
        <v>178</v>
      </c>
      <c r="B1221" s="163" t="s">
        <v>269</v>
      </c>
      <c r="C1221" s="144">
        <v>83.87</v>
      </c>
      <c r="D1221" s="144">
        <v>89.62</v>
      </c>
      <c r="E1221" s="146" t="s">
        <v>699</v>
      </c>
      <c r="G1221" s="196"/>
      <c r="H1221" s="196"/>
      <c r="I1221" s="196"/>
    </row>
    <row r="1222" spans="1:9">
      <c r="A1222" s="150" t="s">
        <v>179</v>
      </c>
      <c r="B1222" s="163" t="s">
        <v>269</v>
      </c>
      <c r="C1222" s="144">
        <v>97.19</v>
      </c>
      <c r="D1222" s="144">
        <v>103.33</v>
      </c>
      <c r="E1222" s="144">
        <v>112.63</v>
      </c>
      <c r="G1222" s="196"/>
      <c r="H1222" s="196"/>
      <c r="I1222" s="196"/>
    </row>
    <row r="1223" spans="1:9">
      <c r="A1223" s="150" t="s">
        <v>180</v>
      </c>
      <c r="B1223" s="163" t="s">
        <v>269</v>
      </c>
      <c r="C1223" s="144">
        <v>66.599999999999994</v>
      </c>
      <c r="D1223" s="144">
        <v>71.3</v>
      </c>
      <c r="E1223" s="144">
        <v>79.45</v>
      </c>
      <c r="G1223" s="196"/>
      <c r="H1223" s="196"/>
      <c r="I1223" s="196"/>
    </row>
    <row r="1224" spans="1:9">
      <c r="A1224" s="150" t="s">
        <v>181</v>
      </c>
      <c r="B1224" s="163" t="s">
        <v>269</v>
      </c>
      <c r="C1224" s="144">
        <v>38.74</v>
      </c>
      <c r="D1224" s="144">
        <v>40.92</v>
      </c>
      <c r="E1224" s="144">
        <v>45.28</v>
      </c>
      <c r="G1224" s="196"/>
      <c r="H1224" s="196"/>
      <c r="I1224" s="196"/>
    </row>
    <row r="1225" spans="1:9">
      <c r="A1225" s="150" t="s">
        <v>182</v>
      </c>
      <c r="B1225" s="163" t="s">
        <v>269</v>
      </c>
      <c r="C1225" s="144">
        <v>49.49</v>
      </c>
      <c r="D1225" s="144">
        <v>53.17</v>
      </c>
      <c r="E1225" s="144">
        <v>58.14</v>
      </c>
      <c r="G1225" s="196"/>
      <c r="H1225" s="196"/>
      <c r="I1225" s="196"/>
    </row>
    <row r="1226" spans="1:9">
      <c r="A1226" s="150" t="s">
        <v>259</v>
      </c>
      <c r="B1226" s="163" t="s">
        <v>269</v>
      </c>
      <c r="C1226" s="144">
        <v>76.73</v>
      </c>
      <c r="D1226" s="144">
        <v>81.7</v>
      </c>
      <c r="E1226" s="144">
        <v>88.66</v>
      </c>
      <c r="G1226" s="196"/>
      <c r="H1226" s="196"/>
      <c r="I1226" s="196"/>
    </row>
    <row r="1227" spans="1:9">
      <c r="A1227" s="150" t="s">
        <v>184</v>
      </c>
      <c r="B1227" s="163" t="s">
        <v>269</v>
      </c>
      <c r="C1227" s="144">
        <v>60.09</v>
      </c>
      <c r="D1227" s="144">
        <v>64.17</v>
      </c>
      <c r="E1227" s="146" t="s">
        <v>699</v>
      </c>
      <c r="G1227" s="196"/>
      <c r="H1227" s="196"/>
      <c r="I1227" s="196"/>
    </row>
    <row r="1228" spans="1:9">
      <c r="A1228" s="150" t="s">
        <v>260</v>
      </c>
      <c r="B1228" s="163" t="s">
        <v>269</v>
      </c>
      <c r="C1228" s="144">
        <v>78.84</v>
      </c>
      <c r="D1228" s="144">
        <v>84.25</v>
      </c>
      <c r="E1228" s="146" t="s">
        <v>699</v>
      </c>
      <c r="G1228" s="196"/>
      <c r="H1228" s="196"/>
      <c r="I1228" s="196"/>
    </row>
    <row r="1229" spans="1:9">
      <c r="A1229" s="150" t="s">
        <v>185</v>
      </c>
      <c r="B1229" s="163" t="s">
        <v>269</v>
      </c>
      <c r="C1229" s="144">
        <v>53.82</v>
      </c>
      <c r="D1229" s="144">
        <v>57.01</v>
      </c>
      <c r="E1229" s="146" t="s">
        <v>699</v>
      </c>
      <c r="G1229" s="196"/>
      <c r="H1229" s="196"/>
      <c r="I1229" s="196"/>
    </row>
    <row r="1230" spans="1:9">
      <c r="A1230" s="150" t="s">
        <v>186</v>
      </c>
      <c r="B1230" s="163" t="s">
        <v>269</v>
      </c>
      <c r="C1230" s="144">
        <v>58.6</v>
      </c>
      <c r="D1230" s="144">
        <v>61.86</v>
      </c>
      <c r="E1230" s="146" t="s">
        <v>699</v>
      </c>
      <c r="G1230" s="196"/>
      <c r="H1230" s="196"/>
      <c r="I1230" s="196"/>
    </row>
    <row r="1231" spans="1:9">
      <c r="A1231" s="150" t="s">
        <v>261</v>
      </c>
      <c r="B1231" s="163" t="s">
        <v>269</v>
      </c>
      <c r="C1231" s="144">
        <v>79.03</v>
      </c>
      <c r="D1231" s="144">
        <v>83.69</v>
      </c>
      <c r="E1231" s="146" t="s">
        <v>699</v>
      </c>
      <c r="G1231" s="196"/>
      <c r="H1231" s="196"/>
      <c r="I1231" s="196"/>
    </row>
    <row r="1232" spans="1:9">
      <c r="A1232" s="150" t="s">
        <v>187</v>
      </c>
      <c r="B1232" s="163" t="s">
        <v>269</v>
      </c>
      <c r="C1232" s="144">
        <v>80.290000000000006</v>
      </c>
      <c r="D1232" s="144">
        <v>85.18</v>
      </c>
      <c r="E1232" s="146" t="s">
        <v>699</v>
      </c>
      <c r="G1232" s="196"/>
      <c r="H1232" s="196"/>
      <c r="I1232" s="196"/>
    </row>
    <row r="1233" spans="1:9" ht="15.75" thickBot="1">
      <c r="A1233" s="150" t="s">
        <v>188</v>
      </c>
      <c r="B1233" s="163" t="s">
        <v>269</v>
      </c>
      <c r="C1233" s="144">
        <v>42.48</v>
      </c>
      <c r="D1233" s="144">
        <v>44.87</v>
      </c>
      <c r="E1233" s="147" t="s">
        <v>699</v>
      </c>
      <c r="G1233" s="196"/>
      <c r="H1233" s="196"/>
      <c r="I1233" s="196"/>
    </row>
    <row r="1234" spans="1:9">
      <c r="A1234" s="150" t="s">
        <v>42</v>
      </c>
      <c r="B1234" s="163" t="s">
        <v>270</v>
      </c>
      <c r="C1234" s="144">
        <v>51.27</v>
      </c>
      <c r="D1234" s="144">
        <v>54.45</v>
      </c>
      <c r="E1234" s="145" t="s">
        <v>699</v>
      </c>
      <c r="G1234" s="196"/>
      <c r="H1234" s="196"/>
      <c r="I1234" s="196"/>
    </row>
    <row r="1235" spans="1:9">
      <c r="A1235" s="150" t="s">
        <v>43</v>
      </c>
      <c r="B1235" s="163" t="s">
        <v>270</v>
      </c>
      <c r="C1235" s="144">
        <v>72.25</v>
      </c>
      <c r="D1235" s="144">
        <v>76.69</v>
      </c>
      <c r="E1235" s="146" t="s">
        <v>699</v>
      </c>
      <c r="G1235" s="196"/>
      <c r="H1235" s="196"/>
      <c r="I1235" s="196"/>
    </row>
    <row r="1236" spans="1:9">
      <c r="A1236" s="150" t="s">
        <v>44</v>
      </c>
      <c r="B1236" s="163" t="s">
        <v>270</v>
      </c>
      <c r="C1236" s="144">
        <v>29.65</v>
      </c>
      <c r="D1236" s="144">
        <v>31.35</v>
      </c>
      <c r="E1236" s="146" t="s">
        <v>699</v>
      </c>
      <c r="G1236" s="196"/>
      <c r="H1236" s="196"/>
      <c r="I1236" s="196"/>
    </row>
    <row r="1237" spans="1:9">
      <c r="A1237" s="150" t="s">
        <v>45</v>
      </c>
      <c r="B1237" s="163" t="s">
        <v>270</v>
      </c>
      <c r="C1237" s="144">
        <v>34.700000000000003</v>
      </c>
      <c r="D1237" s="144">
        <v>36.659999999999997</v>
      </c>
      <c r="E1237" s="146" t="s">
        <v>699</v>
      </c>
      <c r="G1237" s="196"/>
      <c r="H1237" s="196"/>
      <c r="I1237" s="196"/>
    </row>
    <row r="1238" spans="1:9">
      <c r="A1238" s="150" t="s">
        <v>46</v>
      </c>
      <c r="B1238" s="163" t="s">
        <v>270</v>
      </c>
      <c r="C1238" s="144">
        <v>42.76</v>
      </c>
      <c r="D1238" s="144">
        <v>45.33</v>
      </c>
      <c r="E1238" s="146" t="s">
        <v>699</v>
      </c>
      <c r="G1238" s="196"/>
      <c r="H1238" s="196"/>
      <c r="I1238" s="196"/>
    </row>
    <row r="1239" spans="1:9">
      <c r="A1239" s="150" t="s">
        <v>47</v>
      </c>
      <c r="B1239" s="163" t="s">
        <v>270</v>
      </c>
      <c r="C1239" s="144">
        <v>41.76</v>
      </c>
      <c r="D1239" s="144">
        <v>44.61</v>
      </c>
      <c r="E1239" s="146" t="s">
        <v>699</v>
      </c>
      <c r="G1239" s="196"/>
      <c r="H1239" s="196"/>
      <c r="I1239" s="196"/>
    </row>
    <row r="1240" spans="1:9">
      <c r="A1240" s="150" t="s">
        <v>48</v>
      </c>
      <c r="B1240" s="163" t="s">
        <v>270</v>
      </c>
      <c r="C1240" s="144">
        <v>39.54</v>
      </c>
      <c r="D1240" s="144">
        <v>41.87</v>
      </c>
      <c r="E1240" s="146" t="s">
        <v>699</v>
      </c>
      <c r="G1240" s="196"/>
      <c r="H1240" s="196"/>
      <c r="I1240" s="196"/>
    </row>
    <row r="1241" spans="1:9">
      <c r="A1241" s="150" t="s">
        <v>49</v>
      </c>
      <c r="B1241" s="163" t="s">
        <v>270</v>
      </c>
      <c r="C1241" s="144">
        <v>53.21</v>
      </c>
      <c r="D1241" s="144">
        <v>56.98</v>
      </c>
      <c r="E1241" s="146" t="s">
        <v>699</v>
      </c>
      <c r="G1241" s="196"/>
      <c r="H1241" s="196"/>
      <c r="I1241" s="196"/>
    </row>
    <row r="1242" spans="1:9">
      <c r="A1242" s="150" t="s">
        <v>50</v>
      </c>
      <c r="B1242" s="163" t="s">
        <v>270</v>
      </c>
      <c r="C1242" s="144">
        <v>67.84</v>
      </c>
      <c r="D1242" s="144">
        <v>71.84</v>
      </c>
      <c r="E1242" s="146" t="s">
        <v>699</v>
      </c>
      <c r="G1242" s="196"/>
      <c r="H1242" s="196"/>
      <c r="I1242" s="196"/>
    </row>
    <row r="1243" spans="1:9">
      <c r="A1243" s="150" t="s">
        <v>236</v>
      </c>
      <c r="B1243" s="163" t="s">
        <v>270</v>
      </c>
      <c r="C1243" s="144">
        <v>91.53</v>
      </c>
      <c r="D1243" s="144">
        <v>96.8</v>
      </c>
      <c r="E1243" s="146" t="s">
        <v>699</v>
      </c>
      <c r="G1243" s="196"/>
      <c r="H1243" s="196"/>
      <c r="I1243" s="196"/>
    </row>
    <row r="1244" spans="1:9">
      <c r="A1244" s="150" t="s">
        <v>51</v>
      </c>
      <c r="B1244" s="163" t="s">
        <v>270</v>
      </c>
      <c r="C1244" s="144">
        <v>83.8</v>
      </c>
      <c r="D1244" s="144">
        <v>89.9</v>
      </c>
      <c r="E1244" s="146" t="s">
        <v>699</v>
      </c>
      <c r="G1244" s="196"/>
      <c r="H1244" s="196"/>
      <c r="I1244" s="196"/>
    </row>
    <row r="1245" spans="1:9">
      <c r="A1245" s="150" t="s">
        <v>52</v>
      </c>
      <c r="B1245" s="163" t="s">
        <v>270</v>
      </c>
      <c r="C1245" s="144">
        <v>90.6</v>
      </c>
      <c r="D1245" s="144">
        <v>96.65</v>
      </c>
      <c r="E1245" s="146" t="s">
        <v>699</v>
      </c>
      <c r="G1245" s="196"/>
      <c r="H1245" s="196"/>
      <c r="I1245" s="196"/>
    </row>
    <row r="1246" spans="1:9">
      <c r="A1246" s="150" t="s">
        <v>237</v>
      </c>
      <c r="B1246" s="163" t="s">
        <v>270</v>
      </c>
      <c r="C1246" s="144">
        <v>120.2</v>
      </c>
      <c r="D1246" s="144">
        <v>127.52</v>
      </c>
      <c r="E1246" s="146" t="s">
        <v>699</v>
      </c>
      <c r="G1246" s="196"/>
      <c r="H1246" s="196"/>
      <c r="I1246" s="196"/>
    </row>
    <row r="1247" spans="1:9">
      <c r="A1247" s="150" t="s">
        <v>53</v>
      </c>
      <c r="B1247" s="163" t="s">
        <v>270</v>
      </c>
      <c r="C1247" s="144">
        <v>75.13</v>
      </c>
      <c r="D1247" s="144">
        <v>80.540000000000006</v>
      </c>
      <c r="E1247" s="146" t="s">
        <v>699</v>
      </c>
      <c r="G1247" s="196"/>
      <c r="H1247" s="196"/>
      <c r="I1247" s="196"/>
    </row>
    <row r="1248" spans="1:9">
      <c r="A1248" s="150" t="s">
        <v>54</v>
      </c>
      <c r="B1248" s="163" t="s">
        <v>270</v>
      </c>
      <c r="C1248" s="144">
        <v>104.16</v>
      </c>
      <c r="D1248" s="144">
        <v>109.54</v>
      </c>
      <c r="E1248" s="146" t="s">
        <v>699</v>
      </c>
      <c r="G1248" s="196"/>
      <c r="H1248" s="196"/>
      <c r="I1248" s="196"/>
    </row>
    <row r="1249" spans="1:9">
      <c r="A1249" s="150" t="s">
        <v>238</v>
      </c>
      <c r="B1249" s="163" t="s">
        <v>270</v>
      </c>
      <c r="C1249" s="144">
        <v>69.02</v>
      </c>
      <c r="D1249" s="144">
        <v>72.94</v>
      </c>
      <c r="E1249" s="146" t="s">
        <v>699</v>
      </c>
      <c r="G1249" s="196"/>
      <c r="H1249" s="196"/>
      <c r="I1249" s="196"/>
    </row>
    <row r="1250" spans="1:9">
      <c r="A1250" s="150" t="s">
        <v>239</v>
      </c>
      <c r="B1250" s="163" t="s">
        <v>270</v>
      </c>
      <c r="C1250" s="144">
        <v>72.650000000000006</v>
      </c>
      <c r="D1250" s="144">
        <v>77.069999999999993</v>
      </c>
      <c r="E1250" s="146" t="s">
        <v>699</v>
      </c>
      <c r="G1250" s="196"/>
      <c r="H1250" s="196"/>
      <c r="I1250" s="196"/>
    </row>
    <row r="1251" spans="1:9">
      <c r="A1251" s="150" t="s">
        <v>55</v>
      </c>
      <c r="B1251" s="163" t="s">
        <v>270</v>
      </c>
      <c r="C1251" s="144">
        <v>86.81</v>
      </c>
      <c r="D1251" s="144">
        <v>92.56</v>
      </c>
      <c r="E1251" s="146" t="s">
        <v>699</v>
      </c>
      <c r="G1251" s="196"/>
      <c r="H1251" s="196"/>
      <c r="I1251" s="196"/>
    </row>
    <row r="1252" spans="1:9">
      <c r="A1252" s="150" t="s">
        <v>56</v>
      </c>
      <c r="B1252" s="163" t="s">
        <v>270</v>
      </c>
      <c r="C1252" s="144">
        <v>69.459999999999994</v>
      </c>
      <c r="D1252" s="144">
        <v>73.78</v>
      </c>
      <c r="E1252" s="146" t="s">
        <v>699</v>
      </c>
      <c r="G1252" s="196"/>
      <c r="H1252" s="196"/>
      <c r="I1252" s="196"/>
    </row>
    <row r="1253" spans="1:9">
      <c r="A1253" s="150" t="s">
        <v>57</v>
      </c>
      <c r="B1253" s="163" t="s">
        <v>270</v>
      </c>
      <c r="C1253" s="144">
        <v>111.2</v>
      </c>
      <c r="D1253" s="144">
        <v>117.72</v>
      </c>
      <c r="E1253" s="146" t="s">
        <v>699</v>
      </c>
      <c r="G1253" s="196"/>
      <c r="H1253" s="196"/>
      <c r="I1253" s="196"/>
    </row>
    <row r="1254" spans="1:9">
      <c r="A1254" s="150" t="s">
        <v>58</v>
      </c>
      <c r="B1254" s="163" t="s">
        <v>270</v>
      </c>
      <c r="C1254" s="144">
        <v>93.68</v>
      </c>
      <c r="D1254" s="144">
        <v>99.24</v>
      </c>
      <c r="E1254" s="146" t="s">
        <v>699</v>
      </c>
      <c r="G1254" s="196"/>
      <c r="H1254" s="196"/>
      <c r="I1254" s="196"/>
    </row>
    <row r="1255" spans="1:9">
      <c r="A1255" s="150" t="s">
        <v>59</v>
      </c>
      <c r="B1255" s="163" t="s">
        <v>270</v>
      </c>
      <c r="C1255" s="144">
        <v>44.88</v>
      </c>
      <c r="D1255" s="144">
        <v>47.59</v>
      </c>
      <c r="E1255" s="146" t="s">
        <v>699</v>
      </c>
      <c r="G1255" s="196"/>
      <c r="H1255" s="196"/>
      <c r="I1255" s="196"/>
    </row>
    <row r="1256" spans="1:9">
      <c r="A1256" s="150" t="s">
        <v>60</v>
      </c>
      <c r="B1256" s="163" t="s">
        <v>270</v>
      </c>
      <c r="C1256" s="144">
        <v>39.799999999999997</v>
      </c>
      <c r="D1256" s="144">
        <v>41.97</v>
      </c>
      <c r="E1256" s="146" t="s">
        <v>699</v>
      </c>
      <c r="G1256" s="196"/>
      <c r="H1256" s="196"/>
      <c r="I1256" s="196"/>
    </row>
    <row r="1257" spans="1:9">
      <c r="A1257" s="150" t="s">
        <v>61</v>
      </c>
      <c r="B1257" s="163" t="s">
        <v>270</v>
      </c>
      <c r="C1257" s="144">
        <v>53.03</v>
      </c>
      <c r="D1257" s="144">
        <v>56.28</v>
      </c>
      <c r="E1257" s="146" t="s">
        <v>699</v>
      </c>
      <c r="G1257" s="196"/>
      <c r="H1257" s="196"/>
      <c r="I1257" s="196"/>
    </row>
    <row r="1258" spans="1:9">
      <c r="A1258" s="150" t="s">
        <v>62</v>
      </c>
      <c r="B1258" s="163" t="s">
        <v>270</v>
      </c>
      <c r="C1258" s="144">
        <v>54.82</v>
      </c>
      <c r="D1258" s="144">
        <v>57.83</v>
      </c>
      <c r="E1258" s="146" t="s">
        <v>699</v>
      </c>
      <c r="G1258" s="196"/>
      <c r="H1258" s="196"/>
      <c r="I1258" s="196"/>
    </row>
    <row r="1259" spans="1:9">
      <c r="A1259" s="150" t="s">
        <v>63</v>
      </c>
      <c r="B1259" s="163" t="s">
        <v>270</v>
      </c>
      <c r="C1259" s="144">
        <v>42.92</v>
      </c>
      <c r="D1259" s="144">
        <v>45.58</v>
      </c>
      <c r="E1259" s="146" t="s">
        <v>699</v>
      </c>
      <c r="G1259" s="196"/>
      <c r="H1259" s="196"/>
      <c r="I1259" s="196"/>
    </row>
    <row r="1260" spans="1:9">
      <c r="A1260" s="150" t="s">
        <v>64</v>
      </c>
      <c r="B1260" s="163" t="s">
        <v>270</v>
      </c>
      <c r="C1260" s="144">
        <v>76.03</v>
      </c>
      <c r="D1260" s="144">
        <v>80.75</v>
      </c>
      <c r="E1260" s="146" t="s">
        <v>699</v>
      </c>
      <c r="G1260" s="196"/>
      <c r="H1260" s="196"/>
      <c r="I1260" s="196"/>
    </row>
    <row r="1261" spans="1:9">
      <c r="A1261" s="150" t="s">
        <v>65</v>
      </c>
      <c r="B1261" s="163" t="s">
        <v>270</v>
      </c>
      <c r="C1261" s="144">
        <v>95.26</v>
      </c>
      <c r="D1261" s="144">
        <v>101.16</v>
      </c>
      <c r="E1261" s="146" t="s">
        <v>699</v>
      </c>
      <c r="G1261" s="196"/>
      <c r="H1261" s="196"/>
      <c r="I1261" s="196"/>
    </row>
    <row r="1262" spans="1:9">
      <c r="A1262" s="150" t="s">
        <v>66</v>
      </c>
      <c r="B1262" s="163" t="s">
        <v>270</v>
      </c>
      <c r="C1262" s="144">
        <v>69.06</v>
      </c>
      <c r="D1262" s="144">
        <v>73.75</v>
      </c>
      <c r="E1262" s="146" t="s">
        <v>699</v>
      </c>
      <c r="G1262" s="196"/>
      <c r="H1262" s="196"/>
      <c r="I1262" s="196"/>
    </row>
    <row r="1263" spans="1:9">
      <c r="A1263" s="150" t="s">
        <v>67</v>
      </c>
      <c r="B1263" s="163" t="s">
        <v>270</v>
      </c>
      <c r="C1263" s="144">
        <v>63.23</v>
      </c>
      <c r="D1263" s="144">
        <v>67.2</v>
      </c>
      <c r="E1263" s="146" t="s">
        <v>699</v>
      </c>
      <c r="G1263" s="196"/>
      <c r="H1263" s="196"/>
      <c r="I1263" s="196"/>
    </row>
    <row r="1264" spans="1:9">
      <c r="A1264" s="150" t="s">
        <v>68</v>
      </c>
      <c r="B1264" s="163" t="s">
        <v>270</v>
      </c>
      <c r="C1264" s="144">
        <v>48.63</v>
      </c>
      <c r="D1264" s="144">
        <v>51.95</v>
      </c>
      <c r="E1264" s="144">
        <v>57.03</v>
      </c>
      <c r="G1264" s="196"/>
      <c r="H1264" s="196"/>
      <c r="I1264" s="196"/>
    </row>
    <row r="1265" spans="1:9">
      <c r="A1265" s="150" t="s">
        <v>69</v>
      </c>
      <c r="B1265" s="163" t="s">
        <v>270</v>
      </c>
      <c r="C1265" s="144">
        <v>63.98</v>
      </c>
      <c r="D1265" s="144">
        <v>67.959999999999994</v>
      </c>
      <c r="E1265" s="146" t="s">
        <v>699</v>
      </c>
      <c r="G1265" s="196"/>
      <c r="H1265" s="196"/>
      <c r="I1265" s="196"/>
    </row>
    <row r="1266" spans="1:9">
      <c r="A1266" s="150" t="s">
        <v>70</v>
      </c>
      <c r="B1266" s="163" t="s">
        <v>270</v>
      </c>
      <c r="C1266" s="144">
        <v>32.56</v>
      </c>
      <c r="D1266" s="144">
        <v>34.68</v>
      </c>
      <c r="E1266" s="144">
        <v>38</v>
      </c>
      <c r="G1266" s="196"/>
      <c r="H1266" s="196"/>
      <c r="I1266" s="196"/>
    </row>
    <row r="1267" spans="1:9">
      <c r="A1267" s="150" t="s">
        <v>71</v>
      </c>
      <c r="B1267" s="163" t="s">
        <v>270</v>
      </c>
      <c r="C1267" s="144">
        <v>137.58000000000001</v>
      </c>
      <c r="D1267" s="144">
        <v>145.94999999999999</v>
      </c>
      <c r="E1267" s="146" t="s">
        <v>699</v>
      </c>
      <c r="G1267" s="196"/>
      <c r="H1267" s="196"/>
      <c r="I1267" s="196"/>
    </row>
    <row r="1268" spans="1:9">
      <c r="A1268" s="150" t="s">
        <v>72</v>
      </c>
      <c r="B1268" s="163" t="s">
        <v>270</v>
      </c>
      <c r="C1268" s="144">
        <v>93.64</v>
      </c>
      <c r="D1268" s="144">
        <v>99.65</v>
      </c>
      <c r="E1268" s="146" t="s">
        <v>699</v>
      </c>
      <c r="G1268" s="196"/>
      <c r="H1268" s="196"/>
      <c r="I1268" s="196"/>
    </row>
    <row r="1269" spans="1:9">
      <c r="A1269" s="150" t="s">
        <v>73</v>
      </c>
      <c r="B1269" s="163" t="s">
        <v>270</v>
      </c>
      <c r="C1269" s="144">
        <v>112.97</v>
      </c>
      <c r="D1269" s="144">
        <v>120.47</v>
      </c>
      <c r="E1269" s="146" t="s">
        <v>699</v>
      </c>
      <c r="G1269" s="196"/>
      <c r="H1269" s="196"/>
      <c r="I1269" s="196"/>
    </row>
    <row r="1270" spans="1:9">
      <c r="A1270" s="150" t="s">
        <v>240</v>
      </c>
      <c r="B1270" s="163" t="s">
        <v>270</v>
      </c>
      <c r="C1270" s="144">
        <v>98.13</v>
      </c>
      <c r="D1270" s="144">
        <v>103.59</v>
      </c>
      <c r="E1270" s="146" t="s">
        <v>699</v>
      </c>
      <c r="G1270" s="196"/>
      <c r="H1270" s="196"/>
      <c r="I1270" s="196"/>
    </row>
    <row r="1271" spans="1:9">
      <c r="A1271" s="150" t="s">
        <v>74</v>
      </c>
      <c r="B1271" s="163" t="s">
        <v>270</v>
      </c>
      <c r="C1271" s="144">
        <v>38.96</v>
      </c>
      <c r="D1271" s="144">
        <v>41.88</v>
      </c>
      <c r="E1271" s="144">
        <v>45.63</v>
      </c>
      <c r="G1271" s="196"/>
      <c r="H1271" s="196"/>
      <c r="I1271" s="196"/>
    </row>
    <row r="1272" spans="1:9">
      <c r="A1272" s="150" t="s">
        <v>75</v>
      </c>
      <c r="B1272" s="163" t="s">
        <v>270</v>
      </c>
      <c r="C1272" s="144">
        <v>73.88</v>
      </c>
      <c r="D1272" s="144">
        <v>78.69</v>
      </c>
      <c r="E1272" s="144">
        <v>86.3</v>
      </c>
      <c r="G1272" s="196"/>
      <c r="H1272" s="196"/>
      <c r="I1272" s="196"/>
    </row>
    <row r="1273" spans="1:9">
      <c r="A1273" s="150" t="s">
        <v>76</v>
      </c>
      <c r="B1273" s="163" t="s">
        <v>270</v>
      </c>
      <c r="C1273" s="144">
        <v>41.94</v>
      </c>
      <c r="D1273" s="144">
        <v>45.04</v>
      </c>
      <c r="E1273" s="146" t="s">
        <v>699</v>
      </c>
      <c r="G1273" s="196"/>
      <c r="H1273" s="196"/>
      <c r="I1273" s="196"/>
    </row>
    <row r="1274" spans="1:9">
      <c r="A1274" s="150" t="s">
        <v>77</v>
      </c>
      <c r="B1274" s="163" t="s">
        <v>270</v>
      </c>
      <c r="C1274" s="144">
        <v>62.31</v>
      </c>
      <c r="D1274" s="144">
        <v>65.790000000000006</v>
      </c>
      <c r="E1274" s="146" t="s">
        <v>699</v>
      </c>
      <c r="G1274" s="196"/>
      <c r="H1274" s="196"/>
      <c r="I1274" s="196"/>
    </row>
    <row r="1275" spans="1:9">
      <c r="A1275" s="150" t="s">
        <v>78</v>
      </c>
      <c r="B1275" s="163" t="s">
        <v>270</v>
      </c>
      <c r="C1275" s="144">
        <v>89.64</v>
      </c>
      <c r="D1275" s="144">
        <v>94.88</v>
      </c>
      <c r="E1275" s="146" t="s">
        <v>699</v>
      </c>
      <c r="G1275" s="196"/>
      <c r="H1275" s="196"/>
      <c r="I1275" s="196"/>
    </row>
    <row r="1276" spans="1:9">
      <c r="A1276" s="150" t="s">
        <v>79</v>
      </c>
      <c r="B1276" s="163" t="s">
        <v>270</v>
      </c>
      <c r="C1276" s="144">
        <v>58.16</v>
      </c>
      <c r="D1276" s="144">
        <v>62.09</v>
      </c>
      <c r="E1276" s="146" t="s">
        <v>699</v>
      </c>
      <c r="G1276" s="196"/>
      <c r="H1276" s="196"/>
      <c r="I1276" s="196"/>
    </row>
    <row r="1277" spans="1:9">
      <c r="A1277" s="150" t="s">
        <v>80</v>
      </c>
      <c r="B1277" s="163" t="s">
        <v>270</v>
      </c>
      <c r="C1277" s="144">
        <v>83.47</v>
      </c>
      <c r="D1277" s="144">
        <v>89.46</v>
      </c>
      <c r="E1277" s="146" t="s">
        <v>699</v>
      </c>
      <c r="G1277" s="196"/>
      <c r="H1277" s="196"/>
      <c r="I1277" s="196"/>
    </row>
    <row r="1278" spans="1:9">
      <c r="A1278" s="150" t="s">
        <v>81</v>
      </c>
      <c r="B1278" s="163" t="s">
        <v>270</v>
      </c>
      <c r="C1278" s="144">
        <v>111.77</v>
      </c>
      <c r="D1278" s="144">
        <v>118.63</v>
      </c>
      <c r="E1278" s="146" t="s">
        <v>699</v>
      </c>
      <c r="G1278" s="196"/>
      <c r="H1278" s="196"/>
      <c r="I1278" s="196"/>
    </row>
    <row r="1279" spans="1:9">
      <c r="A1279" s="150" t="s">
        <v>82</v>
      </c>
      <c r="B1279" s="163" t="s">
        <v>270</v>
      </c>
      <c r="C1279" s="144">
        <v>65.069999999999993</v>
      </c>
      <c r="D1279" s="144">
        <v>69.39</v>
      </c>
      <c r="E1279" s="146" t="s">
        <v>699</v>
      </c>
      <c r="G1279" s="196"/>
      <c r="H1279" s="196"/>
      <c r="I1279" s="196"/>
    </row>
    <row r="1280" spans="1:9">
      <c r="A1280" s="150" t="s">
        <v>83</v>
      </c>
      <c r="B1280" s="163" t="s">
        <v>270</v>
      </c>
      <c r="C1280" s="144">
        <v>89.96</v>
      </c>
      <c r="D1280" s="144">
        <v>95.86</v>
      </c>
      <c r="E1280" s="146" t="s">
        <v>699</v>
      </c>
      <c r="G1280" s="196"/>
      <c r="H1280" s="196"/>
      <c r="I1280" s="196"/>
    </row>
    <row r="1281" spans="1:9">
      <c r="A1281" s="150" t="s">
        <v>84</v>
      </c>
      <c r="B1281" s="163" t="s">
        <v>270</v>
      </c>
      <c r="C1281" s="144">
        <v>40.28</v>
      </c>
      <c r="D1281" s="144">
        <v>42.62</v>
      </c>
      <c r="E1281" s="146" t="s">
        <v>699</v>
      </c>
      <c r="G1281" s="196"/>
      <c r="H1281" s="196"/>
      <c r="I1281" s="196"/>
    </row>
    <row r="1282" spans="1:9">
      <c r="A1282" s="150" t="s">
        <v>85</v>
      </c>
      <c r="B1282" s="163" t="s">
        <v>270</v>
      </c>
      <c r="C1282" s="144">
        <v>75.069999999999993</v>
      </c>
      <c r="D1282" s="144">
        <v>79.959999999999994</v>
      </c>
      <c r="E1282" s="146" t="s">
        <v>699</v>
      </c>
      <c r="G1282" s="196"/>
      <c r="H1282" s="196"/>
      <c r="I1282" s="196"/>
    </row>
    <row r="1283" spans="1:9">
      <c r="A1283" s="150" t="s">
        <v>86</v>
      </c>
      <c r="B1283" s="163" t="s">
        <v>270</v>
      </c>
      <c r="C1283" s="144">
        <v>133.75</v>
      </c>
      <c r="D1283" s="144">
        <v>141.74</v>
      </c>
      <c r="E1283" s="146" t="s">
        <v>699</v>
      </c>
      <c r="G1283" s="196"/>
      <c r="H1283" s="196"/>
      <c r="I1283" s="196"/>
    </row>
    <row r="1284" spans="1:9">
      <c r="A1284" s="150" t="s">
        <v>87</v>
      </c>
      <c r="B1284" s="163" t="s">
        <v>270</v>
      </c>
      <c r="C1284" s="144">
        <v>55.17</v>
      </c>
      <c r="D1284" s="144">
        <v>59.18</v>
      </c>
      <c r="E1284" s="146" t="s">
        <v>699</v>
      </c>
      <c r="G1284" s="196"/>
      <c r="H1284" s="196"/>
      <c r="I1284" s="196"/>
    </row>
    <row r="1285" spans="1:9">
      <c r="A1285" s="150" t="s">
        <v>88</v>
      </c>
      <c r="B1285" s="163" t="s">
        <v>270</v>
      </c>
      <c r="C1285" s="144">
        <v>89.99</v>
      </c>
      <c r="D1285" s="144">
        <v>96.01</v>
      </c>
      <c r="E1285" s="146" t="s">
        <v>699</v>
      </c>
      <c r="G1285" s="196"/>
      <c r="H1285" s="196"/>
      <c r="I1285" s="196"/>
    </row>
    <row r="1286" spans="1:9">
      <c r="A1286" s="150" t="s">
        <v>89</v>
      </c>
      <c r="B1286" s="163" t="s">
        <v>270</v>
      </c>
      <c r="C1286" s="144">
        <v>100.27</v>
      </c>
      <c r="D1286" s="144">
        <v>106.84</v>
      </c>
      <c r="E1286" s="146" t="s">
        <v>699</v>
      </c>
      <c r="G1286" s="196"/>
      <c r="H1286" s="196"/>
      <c r="I1286" s="196"/>
    </row>
    <row r="1287" spans="1:9">
      <c r="A1287" s="150" t="s">
        <v>90</v>
      </c>
      <c r="B1287" s="163" t="s">
        <v>270</v>
      </c>
      <c r="C1287" s="144">
        <v>71.08</v>
      </c>
      <c r="D1287" s="144">
        <v>75.39</v>
      </c>
      <c r="E1287" s="146" t="s">
        <v>699</v>
      </c>
      <c r="G1287" s="196"/>
      <c r="H1287" s="196"/>
      <c r="I1287" s="196"/>
    </row>
    <row r="1288" spans="1:9">
      <c r="A1288" s="150" t="s">
        <v>91</v>
      </c>
      <c r="B1288" s="163" t="s">
        <v>270</v>
      </c>
      <c r="C1288" s="144">
        <v>92.48</v>
      </c>
      <c r="D1288" s="144">
        <v>97.8</v>
      </c>
      <c r="E1288" s="146" t="s">
        <v>699</v>
      </c>
      <c r="G1288" s="196"/>
      <c r="H1288" s="196"/>
      <c r="I1288" s="196"/>
    </row>
    <row r="1289" spans="1:9">
      <c r="A1289" s="150" t="s">
        <v>92</v>
      </c>
      <c r="B1289" s="163" t="s">
        <v>270</v>
      </c>
      <c r="C1289" s="144">
        <v>78.39</v>
      </c>
      <c r="D1289" s="144">
        <v>83.62</v>
      </c>
      <c r="E1289" s="146" t="s">
        <v>699</v>
      </c>
      <c r="G1289" s="196"/>
      <c r="H1289" s="196"/>
      <c r="I1289" s="196"/>
    </row>
    <row r="1290" spans="1:9">
      <c r="A1290" s="150" t="s">
        <v>93</v>
      </c>
      <c r="B1290" s="163" t="s">
        <v>270</v>
      </c>
      <c r="C1290" s="144">
        <v>57.09</v>
      </c>
      <c r="D1290" s="144">
        <v>60.17</v>
      </c>
      <c r="E1290" s="146" t="s">
        <v>699</v>
      </c>
      <c r="G1290" s="196"/>
      <c r="H1290" s="196"/>
      <c r="I1290" s="196"/>
    </row>
    <row r="1291" spans="1:9">
      <c r="A1291" s="150" t="s">
        <v>94</v>
      </c>
      <c r="B1291" s="163" t="s">
        <v>270</v>
      </c>
      <c r="C1291" s="144">
        <v>36.21</v>
      </c>
      <c r="D1291" s="144">
        <v>38.270000000000003</v>
      </c>
      <c r="E1291" s="146" t="s">
        <v>699</v>
      </c>
      <c r="G1291" s="196"/>
      <c r="H1291" s="196"/>
      <c r="I1291" s="196"/>
    </row>
    <row r="1292" spans="1:9">
      <c r="A1292" s="150" t="s">
        <v>95</v>
      </c>
      <c r="B1292" s="163" t="s">
        <v>270</v>
      </c>
      <c r="C1292" s="144">
        <v>73.98</v>
      </c>
      <c r="D1292" s="144">
        <v>78.77</v>
      </c>
      <c r="E1292" s="146" t="s">
        <v>699</v>
      </c>
      <c r="G1292" s="196"/>
      <c r="H1292" s="196"/>
      <c r="I1292" s="196"/>
    </row>
    <row r="1293" spans="1:9">
      <c r="A1293" s="150" t="s">
        <v>96</v>
      </c>
      <c r="B1293" s="163" t="s">
        <v>270</v>
      </c>
      <c r="C1293" s="144">
        <v>56.72</v>
      </c>
      <c r="D1293" s="144">
        <v>60.49</v>
      </c>
      <c r="E1293" s="146" t="s">
        <v>699</v>
      </c>
      <c r="G1293" s="196"/>
      <c r="H1293" s="196"/>
      <c r="I1293" s="196"/>
    </row>
    <row r="1294" spans="1:9">
      <c r="A1294" s="150" t="s">
        <v>97</v>
      </c>
      <c r="B1294" s="163" t="s">
        <v>270</v>
      </c>
      <c r="C1294" s="144">
        <v>87.88</v>
      </c>
      <c r="D1294" s="144">
        <v>93.34</v>
      </c>
      <c r="E1294" s="146" t="s">
        <v>699</v>
      </c>
      <c r="G1294" s="196"/>
      <c r="H1294" s="196"/>
      <c r="I1294" s="196"/>
    </row>
    <row r="1295" spans="1:9">
      <c r="A1295" s="150" t="s">
        <v>241</v>
      </c>
      <c r="B1295" s="163" t="s">
        <v>270</v>
      </c>
      <c r="C1295" s="144">
        <v>117.41</v>
      </c>
      <c r="D1295" s="144">
        <v>124.71</v>
      </c>
      <c r="E1295" s="146" t="s">
        <v>699</v>
      </c>
      <c r="G1295" s="196"/>
      <c r="H1295" s="196"/>
      <c r="I1295" s="196"/>
    </row>
    <row r="1296" spans="1:9">
      <c r="A1296" s="150" t="s">
        <v>242</v>
      </c>
      <c r="B1296" s="163" t="s">
        <v>270</v>
      </c>
      <c r="C1296" s="144">
        <v>62.56</v>
      </c>
      <c r="D1296" s="144">
        <v>67.319999999999993</v>
      </c>
      <c r="E1296" s="146" t="s">
        <v>699</v>
      </c>
      <c r="G1296" s="196"/>
      <c r="H1296" s="196"/>
      <c r="I1296" s="196"/>
    </row>
    <row r="1297" spans="1:9">
      <c r="A1297" s="150" t="s">
        <v>98</v>
      </c>
      <c r="B1297" s="163" t="s">
        <v>270</v>
      </c>
      <c r="C1297" s="144">
        <v>73.2</v>
      </c>
      <c r="D1297" s="144">
        <v>77.61</v>
      </c>
      <c r="E1297" s="146" t="s">
        <v>699</v>
      </c>
      <c r="G1297" s="196"/>
      <c r="H1297" s="196"/>
      <c r="I1297" s="196"/>
    </row>
    <row r="1298" spans="1:9">
      <c r="A1298" s="150" t="s">
        <v>243</v>
      </c>
      <c r="B1298" s="163" t="s">
        <v>270</v>
      </c>
      <c r="C1298" s="144">
        <v>90.19</v>
      </c>
      <c r="D1298" s="144">
        <v>96.1</v>
      </c>
      <c r="E1298" s="146" t="s">
        <v>699</v>
      </c>
      <c r="G1298" s="196"/>
      <c r="H1298" s="196"/>
      <c r="I1298" s="196"/>
    </row>
    <row r="1299" spans="1:9">
      <c r="A1299" s="150" t="s">
        <v>99</v>
      </c>
      <c r="B1299" s="163" t="s">
        <v>270</v>
      </c>
      <c r="C1299" s="144">
        <v>91.89</v>
      </c>
      <c r="D1299" s="144">
        <v>97.03</v>
      </c>
      <c r="E1299" s="146" t="s">
        <v>699</v>
      </c>
      <c r="G1299" s="196"/>
      <c r="H1299" s="196"/>
      <c r="I1299" s="196"/>
    </row>
    <row r="1300" spans="1:9">
      <c r="A1300" s="150" t="s">
        <v>100</v>
      </c>
      <c r="B1300" s="163" t="s">
        <v>270</v>
      </c>
      <c r="C1300" s="144">
        <v>63.9</v>
      </c>
      <c r="D1300" s="144">
        <v>68.3</v>
      </c>
      <c r="E1300" s="146" t="s">
        <v>699</v>
      </c>
      <c r="G1300" s="196"/>
      <c r="H1300" s="196"/>
      <c r="I1300" s="196"/>
    </row>
    <row r="1301" spans="1:9">
      <c r="A1301" s="150" t="s">
        <v>101</v>
      </c>
      <c r="B1301" s="163" t="s">
        <v>270</v>
      </c>
      <c r="C1301" s="144">
        <v>83</v>
      </c>
      <c r="D1301" s="144">
        <v>87.83</v>
      </c>
      <c r="E1301" s="146" t="s">
        <v>699</v>
      </c>
      <c r="G1301" s="196"/>
      <c r="H1301" s="196"/>
      <c r="I1301" s="196"/>
    </row>
    <row r="1302" spans="1:9">
      <c r="A1302" s="150" t="s">
        <v>102</v>
      </c>
      <c r="B1302" s="163" t="s">
        <v>270</v>
      </c>
      <c r="C1302" s="144">
        <v>35.92</v>
      </c>
      <c r="D1302" s="144">
        <v>38.380000000000003</v>
      </c>
      <c r="E1302" s="146" t="s">
        <v>699</v>
      </c>
      <c r="G1302" s="196"/>
      <c r="H1302" s="196"/>
      <c r="I1302" s="196"/>
    </row>
    <row r="1303" spans="1:9">
      <c r="A1303" s="150" t="s">
        <v>103</v>
      </c>
      <c r="B1303" s="163" t="s">
        <v>270</v>
      </c>
      <c r="C1303" s="144">
        <v>63.41</v>
      </c>
      <c r="D1303" s="144">
        <v>67.44</v>
      </c>
      <c r="E1303" s="146" t="s">
        <v>699</v>
      </c>
      <c r="G1303" s="196"/>
      <c r="H1303" s="196"/>
      <c r="I1303" s="196"/>
    </row>
    <row r="1304" spans="1:9">
      <c r="A1304" s="150" t="s">
        <v>104</v>
      </c>
      <c r="B1304" s="163" t="s">
        <v>270</v>
      </c>
      <c r="C1304" s="144">
        <v>48.54</v>
      </c>
      <c r="D1304" s="144">
        <v>51.4</v>
      </c>
      <c r="E1304" s="146" t="s">
        <v>699</v>
      </c>
      <c r="G1304" s="196"/>
      <c r="H1304" s="196"/>
      <c r="I1304" s="196"/>
    </row>
    <row r="1305" spans="1:9">
      <c r="A1305" s="150" t="s">
        <v>105</v>
      </c>
      <c r="B1305" s="163" t="s">
        <v>270</v>
      </c>
      <c r="C1305" s="144">
        <v>87.24</v>
      </c>
      <c r="D1305" s="144">
        <v>92.31</v>
      </c>
      <c r="E1305" s="146" t="s">
        <v>699</v>
      </c>
      <c r="G1305" s="196"/>
      <c r="H1305" s="196"/>
      <c r="I1305" s="196"/>
    </row>
    <row r="1306" spans="1:9">
      <c r="A1306" s="150" t="s">
        <v>106</v>
      </c>
      <c r="B1306" s="163" t="s">
        <v>270</v>
      </c>
      <c r="C1306" s="144">
        <v>71.69</v>
      </c>
      <c r="D1306" s="144">
        <v>76.09</v>
      </c>
      <c r="E1306" s="146" t="s">
        <v>699</v>
      </c>
      <c r="G1306" s="196"/>
      <c r="H1306" s="196"/>
      <c r="I1306" s="196"/>
    </row>
    <row r="1307" spans="1:9">
      <c r="A1307" s="150" t="s">
        <v>107</v>
      </c>
      <c r="B1307" s="163" t="s">
        <v>270</v>
      </c>
      <c r="C1307" s="144">
        <v>116.23</v>
      </c>
      <c r="D1307" s="144">
        <v>122.76</v>
      </c>
      <c r="E1307" s="146" t="s">
        <v>699</v>
      </c>
      <c r="G1307" s="196"/>
      <c r="H1307" s="196"/>
      <c r="I1307" s="196"/>
    </row>
    <row r="1308" spans="1:9">
      <c r="A1308" s="150" t="s">
        <v>108</v>
      </c>
      <c r="B1308" s="163" t="s">
        <v>270</v>
      </c>
      <c r="C1308" s="144">
        <v>93.65</v>
      </c>
      <c r="D1308" s="144">
        <v>100.09</v>
      </c>
      <c r="E1308" s="146" t="s">
        <v>699</v>
      </c>
      <c r="G1308" s="196"/>
      <c r="H1308" s="196"/>
      <c r="I1308" s="196"/>
    </row>
    <row r="1309" spans="1:9">
      <c r="A1309" s="150" t="s">
        <v>109</v>
      </c>
      <c r="B1309" s="163" t="s">
        <v>270</v>
      </c>
      <c r="C1309" s="144">
        <v>118.76</v>
      </c>
      <c r="D1309" s="144">
        <v>126.66</v>
      </c>
      <c r="E1309" s="146" t="s">
        <v>699</v>
      </c>
      <c r="G1309" s="196"/>
      <c r="H1309" s="196"/>
      <c r="I1309" s="196"/>
    </row>
    <row r="1310" spans="1:9">
      <c r="A1310" s="150" t="s">
        <v>110</v>
      </c>
      <c r="B1310" s="163" t="s">
        <v>270</v>
      </c>
      <c r="C1310" s="144">
        <v>38.83</v>
      </c>
      <c r="D1310" s="144">
        <v>41.25</v>
      </c>
      <c r="E1310" s="144">
        <v>45.56</v>
      </c>
      <c r="G1310" s="196"/>
      <c r="H1310" s="196"/>
      <c r="I1310" s="196"/>
    </row>
    <row r="1311" spans="1:9">
      <c r="A1311" s="150" t="s">
        <v>244</v>
      </c>
      <c r="B1311" s="163" t="s">
        <v>270</v>
      </c>
      <c r="C1311" s="144">
        <v>71.709999999999994</v>
      </c>
      <c r="D1311" s="144">
        <v>75.67</v>
      </c>
      <c r="E1311" s="146" t="s">
        <v>699</v>
      </c>
      <c r="G1311" s="196"/>
      <c r="H1311" s="196"/>
      <c r="I1311" s="196"/>
    </row>
    <row r="1312" spans="1:9">
      <c r="A1312" s="150" t="s">
        <v>111</v>
      </c>
      <c r="B1312" s="163" t="s">
        <v>270</v>
      </c>
      <c r="C1312" s="144">
        <v>71.42</v>
      </c>
      <c r="D1312" s="144">
        <v>75.89</v>
      </c>
      <c r="E1312" s="146" t="s">
        <v>699</v>
      </c>
      <c r="G1312" s="196"/>
      <c r="H1312" s="196"/>
      <c r="I1312" s="196"/>
    </row>
    <row r="1313" spans="1:9">
      <c r="A1313" s="150" t="s">
        <v>112</v>
      </c>
      <c r="B1313" s="163" t="s">
        <v>270</v>
      </c>
      <c r="C1313" s="144">
        <v>54.78</v>
      </c>
      <c r="D1313" s="144">
        <v>58.28</v>
      </c>
      <c r="E1313" s="146" t="s">
        <v>699</v>
      </c>
      <c r="G1313" s="196"/>
      <c r="H1313" s="196"/>
      <c r="I1313" s="196"/>
    </row>
    <row r="1314" spans="1:9">
      <c r="A1314" s="150" t="s">
        <v>245</v>
      </c>
      <c r="B1314" s="163" t="s">
        <v>270</v>
      </c>
      <c r="C1314" s="144">
        <v>93.06</v>
      </c>
      <c r="D1314" s="144">
        <v>98.85</v>
      </c>
      <c r="E1314" s="146" t="s">
        <v>699</v>
      </c>
      <c r="G1314" s="196"/>
      <c r="H1314" s="196"/>
      <c r="I1314" s="196"/>
    </row>
    <row r="1315" spans="1:9">
      <c r="A1315" s="150" t="s">
        <v>113</v>
      </c>
      <c r="B1315" s="163" t="s">
        <v>270</v>
      </c>
      <c r="C1315" s="144">
        <v>53.75</v>
      </c>
      <c r="D1315" s="144">
        <v>57.87</v>
      </c>
      <c r="E1315" s="146" t="s">
        <v>699</v>
      </c>
      <c r="G1315" s="196"/>
      <c r="H1315" s="196"/>
      <c r="I1315" s="196"/>
    </row>
    <row r="1316" spans="1:9">
      <c r="A1316" s="150" t="s">
        <v>114</v>
      </c>
      <c r="B1316" s="163" t="s">
        <v>270</v>
      </c>
      <c r="C1316" s="144">
        <v>39.659999999999997</v>
      </c>
      <c r="D1316" s="144">
        <v>42.17</v>
      </c>
      <c r="E1316" s="146" t="s">
        <v>699</v>
      </c>
      <c r="G1316" s="196"/>
      <c r="H1316" s="196"/>
      <c r="I1316" s="196"/>
    </row>
    <row r="1317" spans="1:9">
      <c r="A1317" s="150" t="s">
        <v>246</v>
      </c>
      <c r="B1317" s="163" t="s">
        <v>270</v>
      </c>
      <c r="C1317" s="144">
        <v>74.69</v>
      </c>
      <c r="D1317" s="144">
        <v>79.36</v>
      </c>
      <c r="E1317" s="146" t="s">
        <v>699</v>
      </c>
      <c r="G1317" s="196"/>
      <c r="H1317" s="196"/>
      <c r="I1317" s="196"/>
    </row>
    <row r="1318" spans="1:9">
      <c r="A1318" s="150" t="s">
        <v>115</v>
      </c>
      <c r="B1318" s="163" t="s">
        <v>270</v>
      </c>
      <c r="C1318" s="144">
        <v>61.86</v>
      </c>
      <c r="D1318" s="144">
        <v>65.36</v>
      </c>
      <c r="E1318" s="144">
        <v>72.37</v>
      </c>
      <c r="G1318" s="196"/>
      <c r="H1318" s="196"/>
      <c r="I1318" s="196"/>
    </row>
    <row r="1319" spans="1:9">
      <c r="A1319" s="150" t="s">
        <v>116</v>
      </c>
      <c r="B1319" s="163" t="s">
        <v>270</v>
      </c>
      <c r="C1319" s="144">
        <v>77.63</v>
      </c>
      <c r="D1319" s="144">
        <v>82.32</v>
      </c>
      <c r="E1319" s="144">
        <v>91.3</v>
      </c>
      <c r="G1319" s="196"/>
      <c r="H1319" s="196"/>
      <c r="I1319" s="196"/>
    </row>
    <row r="1320" spans="1:9">
      <c r="A1320" s="150" t="s">
        <v>41</v>
      </c>
      <c r="B1320" s="163" t="s">
        <v>270</v>
      </c>
      <c r="C1320" s="144">
        <v>44.61</v>
      </c>
      <c r="D1320" s="144">
        <v>47.69</v>
      </c>
      <c r="E1320" s="144">
        <v>52.6</v>
      </c>
      <c r="G1320" s="196"/>
      <c r="H1320" s="196"/>
      <c r="I1320" s="196"/>
    </row>
    <row r="1321" spans="1:9">
      <c r="A1321" s="150" t="s">
        <v>117</v>
      </c>
      <c r="B1321" s="163" t="s">
        <v>270</v>
      </c>
      <c r="C1321" s="144">
        <v>72.41</v>
      </c>
      <c r="D1321" s="144">
        <v>77.010000000000005</v>
      </c>
      <c r="E1321" s="146" t="s">
        <v>699</v>
      </c>
      <c r="G1321" s="196"/>
      <c r="H1321" s="196"/>
      <c r="I1321" s="196"/>
    </row>
    <row r="1322" spans="1:9">
      <c r="A1322" s="150" t="s">
        <v>118</v>
      </c>
      <c r="B1322" s="163" t="s">
        <v>270</v>
      </c>
      <c r="C1322" s="144">
        <v>53.75</v>
      </c>
      <c r="D1322" s="144">
        <v>56.98</v>
      </c>
      <c r="E1322" s="146" t="s">
        <v>699</v>
      </c>
      <c r="G1322" s="196"/>
      <c r="H1322" s="196"/>
      <c r="I1322" s="196"/>
    </row>
    <row r="1323" spans="1:9">
      <c r="A1323" s="150" t="s">
        <v>119</v>
      </c>
      <c r="B1323" s="163" t="s">
        <v>270</v>
      </c>
      <c r="C1323" s="144">
        <v>63.01</v>
      </c>
      <c r="D1323" s="144">
        <v>67.400000000000006</v>
      </c>
      <c r="E1323" s="144">
        <v>74.33</v>
      </c>
      <c r="G1323" s="196"/>
      <c r="H1323" s="196"/>
      <c r="I1323" s="196"/>
    </row>
    <row r="1324" spans="1:9">
      <c r="A1324" s="150" t="s">
        <v>120</v>
      </c>
      <c r="B1324" s="163" t="s">
        <v>270</v>
      </c>
      <c r="C1324" s="144">
        <v>118.93</v>
      </c>
      <c r="D1324" s="144">
        <v>126.46</v>
      </c>
      <c r="E1324" s="144">
        <v>138.09</v>
      </c>
      <c r="G1324" s="196"/>
      <c r="H1324" s="196"/>
      <c r="I1324" s="196"/>
    </row>
    <row r="1325" spans="1:9">
      <c r="A1325" s="150" t="s">
        <v>121</v>
      </c>
      <c r="B1325" s="163" t="s">
        <v>270</v>
      </c>
      <c r="C1325" s="144">
        <v>92.5</v>
      </c>
      <c r="D1325" s="144">
        <v>98.96</v>
      </c>
      <c r="E1325" s="144">
        <v>107.99</v>
      </c>
      <c r="G1325" s="196"/>
      <c r="H1325" s="196"/>
      <c r="I1325" s="196"/>
    </row>
    <row r="1326" spans="1:9">
      <c r="A1326" s="150" t="s">
        <v>122</v>
      </c>
      <c r="B1326" s="163" t="s">
        <v>270</v>
      </c>
      <c r="C1326" s="144">
        <v>70.94</v>
      </c>
      <c r="D1326" s="144">
        <v>75.040000000000006</v>
      </c>
      <c r="E1326" s="146" t="s">
        <v>699</v>
      </c>
      <c r="G1326" s="196"/>
      <c r="H1326" s="196"/>
      <c r="I1326" s="196"/>
    </row>
    <row r="1327" spans="1:9">
      <c r="A1327" s="150" t="s">
        <v>123</v>
      </c>
      <c r="B1327" s="163" t="s">
        <v>270</v>
      </c>
      <c r="C1327" s="144">
        <v>56.56</v>
      </c>
      <c r="D1327" s="144">
        <v>60.02</v>
      </c>
      <c r="E1327" s="146" t="s">
        <v>699</v>
      </c>
      <c r="G1327" s="196"/>
      <c r="H1327" s="196"/>
      <c r="I1327" s="196"/>
    </row>
    <row r="1328" spans="1:9">
      <c r="A1328" s="150" t="s">
        <v>124</v>
      </c>
      <c r="B1328" s="163" t="s">
        <v>270</v>
      </c>
      <c r="C1328" s="144">
        <v>43.98</v>
      </c>
      <c r="D1328" s="144">
        <v>46.93</v>
      </c>
      <c r="E1328" s="146" t="s">
        <v>699</v>
      </c>
      <c r="G1328" s="196"/>
      <c r="H1328" s="196"/>
      <c r="I1328" s="196"/>
    </row>
    <row r="1329" spans="1:9">
      <c r="A1329" s="150" t="s">
        <v>247</v>
      </c>
      <c r="B1329" s="163" t="s">
        <v>270</v>
      </c>
      <c r="C1329" s="144">
        <v>73.180000000000007</v>
      </c>
      <c r="D1329" s="144">
        <v>77.75</v>
      </c>
      <c r="E1329" s="146" t="s">
        <v>699</v>
      </c>
      <c r="G1329" s="196"/>
      <c r="H1329" s="196"/>
      <c r="I1329" s="196"/>
    </row>
    <row r="1330" spans="1:9">
      <c r="A1330" s="150" t="s">
        <v>248</v>
      </c>
      <c r="B1330" s="163" t="s">
        <v>270</v>
      </c>
      <c r="C1330" s="144">
        <v>37.200000000000003</v>
      </c>
      <c r="D1330" s="144">
        <v>39.29</v>
      </c>
      <c r="E1330" s="146" t="s">
        <v>699</v>
      </c>
      <c r="G1330" s="196"/>
      <c r="H1330" s="196"/>
      <c r="I1330" s="196"/>
    </row>
    <row r="1331" spans="1:9">
      <c r="A1331" s="150" t="s">
        <v>125</v>
      </c>
      <c r="B1331" s="163" t="s">
        <v>270</v>
      </c>
      <c r="C1331" s="144">
        <v>71.27</v>
      </c>
      <c r="D1331" s="144">
        <v>75.77</v>
      </c>
      <c r="E1331" s="146" t="s">
        <v>699</v>
      </c>
      <c r="G1331" s="196"/>
      <c r="H1331" s="196"/>
      <c r="I1331" s="196"/>
    </row>
    <row r="1332" spans="1:9">
      <c r="A1332" s="150" t="s">
        <v>249</v>
      </c>
      <c r="B1332" s="163" t="s">
        <v>270</v>
      </c>
      <c r="C1332" s="144">
        <v>94.08</v>
      </c>
      <c r="D1332" s="144">
        <v>100.29</v>
      </c>
      <c r="E1332" s="146" t="s">
        <v>699</v>
      </c>
      <c r="G1332" s="196"/>
      <c r="H1332" s="196"/>
      <c r="I1332" s="196"/>
    </row>
    <row r="1333" spans="1:9">
      <c r="A1333" s="150" t="s">
        <v>250</v>
      </c>
      <c r="B1333" s="163" t="s">
        <v>270</v>
      </c>
      <c r="C1333" s="144">
        <v>115.49</v>
      </c>
      <c r="D1333" s="144">
        <v>122.05</v>
      </c>
      <c r="E1333" s="146" t="s">
        <v>699</v>
      </c>
      <c r="G1333" s="196"/>
      <c r="H1333" s="196"/>
      <c r="I1333" s="196"/>
    </row>
    <row r="1334" spans="1:9">
      <c r="A1334" s="150" t="s">
        <v>126</v>
      </c>
      <c r="B1334" s="163" t="s">
        <v>270</v>
      </c>
      <c r="C1334" s="144">
        <v>50.02</v>
      </c>
      <c r="D1334" s="144">
        <v>52.45</v>
      </c>
      <c r="E1334" s="146" t="s">
        <v>699</v>
      </c>
      <c r="G1334" s="196"/>
      <c r="H1334" s="196"/>
      <c r="I1334" s="196"/>
    </row>
    <row r="1335" spans="1:9">
      <c r="A1335" s="150" t="s">
        <v>127</v>
      </c>
      <c r="B1335" s="163" t="s">
        <v>270</v>
      </c>
      <c r="C1335" s="144">
        <v>40</v>
      </c>
      <c r="D1335" s="144">
        <v>42.51</v>
      </c>
      <c r="E1335" s="146" t="s">
        <v>699</v>
      </c>
      <c r="G1335" s="196"/>
      <c r="H1335" s="196"/>
      <c r="I1335" s="196"/>
    </row>
    <row r="1336" spans="1:9">
      <c r="A1336" s="150" t="s">
        <v>128</v>
      </c>
      <c r="B1336" s="163" t="s">
        <v>270</v>
      </c>
      <c r="C1336" s="144">
        <v>54.51</v>
      </c>
      <c r="D1336" s="144">
        <v>57.94</v>
      </c>
      <c r="E1336" s="146" t="s">
        <v>699</v>
      </c>
      <c r="G1336" s="196"/>
      <c r="H1336" s="196"/>
      <c r="I1336" s="196"/>
    </row>
    <row r="1337" spans="1:9">
      <c r="A1337" s="150" t="s">
        <v>129</v>
      </c>
      <c r="B1337" s="163" t="s">
        <v>270</v>
      </c>
      <c r="C1337" s="144">
        <v>76.02</v>
      </c>
      <c r="D1337" s="144">
        <v>80.760000000000005</v>
      </c>
      <c r="E1337" s="146" t="s">
        <v>699</v>
      </c>
      <c r="G1337" s="196"/>
      <c r="H1337" s="196"/>
      <c r="I1337" s="196"/>
    </row>
    <row r="1338" spans="1:9">
      <c r="A1338" s="150" t="s">
        <v>130</v>
      </c>
      <c r="B1338" s="163" t="s">
        <v>270</v>
      </c>
      <c r="C1338" s="144">
        <v>78.89</v>
      </c>
      <c r="D1338" s="144">
        <v>84.1</v>
      </c>
      <c r="E1338" s="146" t="s">
        <v>699</v>
      </c>
      <c r="G1338" s="196"/>
      <c r="H1338" s="196"/>
      <c r="I1338" s="196"/>
    </row>
    <row r="1339" spans="1:9">
      <c r="A1339" s="150" t="s">
        <v>131</v>
      </c>
      <c r="B1339" s="163" t="s">
        <v>270</v>
      </c>
      <c r="C1339" s="144">
        <v>67.27</v>
      </c>
      <c r="D1339" s="144">
        <v>71.61</v>
      </c>
      <c r="E1339" s="146" t="s">
        <v>699</v>
      </c>
      <c r="G1339" s="196"/>
      <c r="H1339" s="196"/>
      <c r="I1339" s="196"/>
    </row>
    <row r="1340" spans="1:9">
      <c r="A1340" s="150" t="s">
        <v>132</v>
      </c>
      <c r="B1340" s="163" t="s">
        <v>270</v>
      </c>
      <c r="C1340" s="144">
        <v>48.41</v>
      </c>
      <c r="D1340" s="144">
        <v>51.48</v>
      </c>
      <c r="E1340" s="146" t="s">
        <v>699</v>
      </c>
      <c r="G1340" s="196"/>
      <c r="H1340" s="196"/>
      <c r="I1340" s="196"/>
    </row>
    <row r="1341" spans="1:9">
      <c r="A1341" s="150" t="s">
        <v>251</v>
      </c>
      <c r="B1341" s="163" t="s">
        <v>270</v>
      </c>
      <c r="C1341" s="144">
        <v>65.680000000000007</v>
      </c>
      <c r="D1341" s="144">
        <v>69.39</v>
      </c>
      <c r="E1341" s="146" t="s">
        <v>699</v>
      </c>
      <c r="G1341" s="196"/>
      <c r="H1341" s="196"/>
      <c r="I1341" s="196"/>
    </row>
    <row r="1342" spans="1:9">
      <c r="A1342" s="150" t="s">
        <v>133</v>
      </c>
      <c r="B1342" s="163" t="s">
        <v>270</v>
      </c>
      <c r="C1342" s="144">
        <v>73.56</v>
      </c>
      <c r="D1342" s="144">
        <v>78.709999999999994</v>
      </c>
      <c r="E1342" s="146" t="s">
        <v>699</v>
      </c>
      <c r="G1342" s="196"/>
      <c r="H1342" s="196"/>
      <c r="I1342" s="196"/>
    </row>
    <row r="1343" spans="1:9">
      <c r="A1343" s="150" t="s">
        <v>134</v>
      </c>
      <c r="B1343" s="163" t="s">
        <v>270</v>
      </c>
      <c r="C1343" s="144">
        <v>47.48</v>
      </c>
      <c r="D1343" s="144">
        <v>50.13</v>
      </c>
      <c r="E1343" s="146" t="s">
        <v>699</v>
      </c>
      <c r="G1343" s="196"/>
      <c r="H1343" s="196"/>
      <c r="I1343" s="196"/>
    </row>
    <row r="1344" spans="1:9">
      <c r="A1344" s="150" t="s">
        <v>135</v>
      </c>
      <c r="B1344" s="163" t="s">
        <v>270</v>
      </c>
      <c r="C1344" s="144">
        <v>88.81</v>
      </c>
      <c r="D1344" s="144">
        <v>93.85</v>
      </c>
      <c r="E1344" s="146" t="s">
        <v>699</v>
      </c>
      <c r="G1344" s="196"/>
      <c r="H1344" s="196"/>
      <c r="I1344" s="196"/>
    </row>
    <row r="1345" spans="1:9">
      <c r="A1345" s="150" t="s">
        <v>136</v>
      </c>
      <c r="B1345" s="163" t="s">
        <v>270</v>
      </c>
      <c r="C1345" s="144">
        <v>71.099999999999994</v>
      </c>
      <c r="D1345" s="144">
        <v>75.84</v>
      </c>
      <c r="E1345" s="146" t="s">
        <v>699</v>
      </c>
      <c r="G1345" s="196"/>
      <c r="H1345" s="196"/>
      <c r="I1345" s="196"/>
    </row>
    <row r="1346" spans="1:9">
      <c r="A1346" s="150" t="s">
        <v>137</v>
      </c>
      <c r="B1346" s="163" t="s">
        <v>270</v>
      </c>
      <c r="C1346" s="144">
        <v>85.47</v>
      </c>
      <c r="D1346" s="144">
        <v>90.78</v>
      </c>
      <c r="E1346" s="146" t="s">
        <v>699</v>
      </c>
      <c r="G1346" s="196"/>
      <c r="H1346" s="196"/>
      <c r="I1346" s="196"/>
    </row>
    <row r="1347" spans="1:9">
      <c r="A1347" s="150" t="s">
        <v>138</v>
      </c>
      <c r="B1347" s="163" t="s">
        <v>270</v>
      </c>
      <c r="C1347" s="144">
        <v>64.180000000000007</v>
      </c>
      <c r="D1347" s="144">
        <v>67.95</v>
      </c>
      <c r="E1347" s="146" t="s">
        <v>699</v>
      </c>
      <c r="G1347" s="196"/>
      <c r="H1347" s="196"/>
      <c r="I1347" s="196"/>
    </row>
    <row r="1348" spans="1:9">
      <c r="A1348" s="150" t="s">
        <v>139</v>
      </c>
      <c r="B1348" s="163" t="s">
        <v>270</v>
      </c>
      <c r="C1348" s="144">
        <v>108.87</v>
      </c>
      <c r="D1348" s="144">
        <v>115.77</v>
      </c>
      <c r="E1348" s="146" t="s">
        <v>699</v>
      </c>
      <c r="G1348" s="196"/>
      <c r="H1348" s="196"/>
      <c r="I1348" s="196"/>
    </row>
    <row r="1349" spans="1:9">
      <c r="A1349" s="150" t="s">
        <v>140</v>
      </c>
      <c r="B1349" s="163" t="s">
        <v>270</v>
      </c>
      <c r="C1349" s="144">
        <v>49.65</v>
      </c>
      <c r="D1349" s="144">
        <v>53.13</v>
      </c>
      <c r="E1349" s="146" t="s">
        <v>699</v>
      </c>
      <c r="G1349" s="196"/>
      <c r="H1349" s="196"/>
      <c r="I1349" s="196"/>
    </row>
    <row r="1350" spans="1:9">
      <c r="A1350" s="150" t="s">
        <v>141</v>
      </c>
      <c r="B1350" s="163" t="s">
        <v>270</v>
      </c>
      <c r="C1350" s="144">
        <v>88.25</v>
      </c>
      <c r="D1350" s="144">
        <v>93.88</v>
      </c>
      <c r="E1350" s="146" t="s">
        <v>699</v>
      </c>
      <c r="G1350" s="196"/>
      <c r="H1350" s="196"/>
      <c r="I1350" s="196"/>
    </row>
    <row r="1351" spans="1:9">
      <c r="A1351" s="150" t="s">
        <v>142</v>
      </c>
      <c r="B1351" s="163" t="s">
        <v>270</v>
      </c>
      <c r="C1351" s="144">
        <v>134.97</v>
      </c>
      <c r="D1351" s="144">
        <v>144.19999999999999</v>
      </c>
      <c r="E1351" s="146" t="s">
        <v>699</v>
      </c>
      <c r="G1351" s="196"/>
      <c r="H1351" s="196"/>
      <c r="I1351" s="196"/>
    </row>
    <row r="1352" spans="1:9">
      <c r="A1352" s="150" t="s">
        <v>143</v>
      </c>
      <c r="B1352" s="163" t="s">
        <v>270</v>
      </c>
      <c r="C1352" s="144">
        <v>62.82</v>
      </c>
      <c r="D1352" s="144">
        <v>66.94</v>
      </c>
      <c r="E1352" s="146" t="s">
        <v>699</v>
      </c>
      <c r="G1352" s="196"/>
      <c r="H1352" s="196"/>
      <c r="I1352" s="196"/>
    </row>
    <row r="1353" spans="1:9">
      <c r="A1353" s="150" t="s">
        <v>189</v>
      </c>
      <c r="B1353" s="163" t="s">
        <v>270</v>
      </c>
      <c r="C1353" s="144" t="s">
        <v>699</v>
      </c>
      <c r="D1353" s="144">
        <v>157.12</v>
      </c>
      <c r="E1353" s="146" t="s">
        <v>699</v>
      </c>
      <c r="G1353" s="196"/>
      <c r="H1353" s="196"/>
      <c r="I1353" s="196"/>
    </row>
    <row r="1354" spans="1:9">
      <c r="A1354" s="150" t="s">
        <v>144</v>
      </c>
      <c r="B1354" s="163" t="s">
        <v>270</v>
      </c>
      <c r="C1354" s="144">
        <v>108.74</v>
      </c>
      <c r="D1354" s="144">
        <v>116.28</v>
      </c>
      <c r="E1354" s="146" t="s">
        <v>699</v>
      </c>
      <c r="G1354" s="196"/>
      <c r="H1354" s="196"/>
      <c r="I1354" s="196"/>
    </row>
    <row r="1355" spans="1:9">
      <c r="A1355" s="150" t="s">
        <v>252</v>
      </c>
      <c r="B1355" s="163" t="s">
        <v>270</v>
      </c>
      <c r="C1355" s="144">
        <v>68.849999999999994</v>
      </c>
      <c r="D1355" s="144">
        <v>73.56</v>
      </c>
      <c r="E1355" s="146" t="s">
        <v>699</v>
      </c>
      <c r="G1355" s="196"/>
      <c r="H1355" s="196"/>
      <c r="I1355" s="196"/>
    </row>
    <row r="1356" spans="1:9">
      <c r="A1356" s="150" t="s">
        <v>145</v>
      </c>
      <c r="B1356" s="163" t="s">
        <v>270</v>
      </c>
      <c r="C1356" s="144">
        <v>95.27</v>
      </c>
      <c r="D1356" s="144">
        <v>101.63</v>
      </c>
      <c r="E1356" s="146" t="s">
        <v>699</v>
      </c>
      <c r="G1356" s="196"/>
      <c r="H1356" s="196"/>
      <c r="I1356" s="196"/>
    </row>
    <row r="1357" spans="1:9">
      <c r="A1357" s="150" t="s">
        <v>146</v>
      </c>
      <c r="B1357" s="163" t="s">
        <v>270</v>
      </c>
      <c r="C1357" s="144">
        <v>95.3</v>
      </c>
      <c r="D1357" s="144">
        <v>101.27</v>
      </c>
      <c r="E1357" s="146" t="s">
        <v>699</v>
      </c>
      <c r="G1357" s="196"/>
      <c r="H1357" s="196"/>
      <c r="I1357" s="196"/>
    </row>
    <row r="1358" spans="1:9">
      <c r="A1358" s="150" t="s">
        <v>147</v>
      </c>
      <c r="B1358" s="163" t="s">
        <v>270</v>
      </c>
      <c r="C1358" s="144">
        <v>62.78</v>
      </c>
      <c r="D1358" s="144">
        <v>66.77</v>
      </c>
      <c r="E1358" s="146" t="s">
        <v>699</v>
      </c>
      <c r="G1358" s="196"/>
      <c r="H1358" s="196"/>
      <c r="I1358" s="196"/>
    </row>
    <row r="1359" spans="1:9">
      <c r="A1359" s="150" t="s">
        <v>148</v>
      </c>
      <c r="B1359" s="163" t="s">
        <v>270</v>
      </c>
      <c r="C1359" s="144">
        <v>44.32</v>
      </c>
      <c r="D1359" s="144">
        <v>47.01</v>
      </c>
      <c r="E1359" s="146" t="s">
        <v>699</v>
      </c>
      <c r="G1359" s="196"/>
      <c r="H1359" s="196"/>
      <c r="I1359" s="196"/>
    </row>
    <row r="1360" spans="1:9">
      <c r="A1360" s="150" t="s">
        <v>149</v>
      </c>
      <c r="B1360" s="163" t="s">
        <v>270</v>
      </c>
      <c r="C1360" s="144">
        <v>91.82</v>
      </c>
      <c r="D1360" s="144">
        <v>97.21</v>
      </c>
      <c r="E1360" s="146" t="s">
        <v>699</v>
      </c>
      <c r="G1360" s="196"/>
      <c r="H1360" s="196"/>
      <c r="I1360" s="196"/>
    </row>
    <row r="1361" spans="1:9">
      <c r="A1361" s="150" t="s">
        <v>150</v>
      </c>
      <c r="B1361" s="163" t="s">
        <v>270</v>
      </c>
      <c r="C1361" s="144">
        <v>35.86</v>
      </c>
      <c r="D1361" s="144">
        <v>38.590000000000003</v>
      </c>
      <c r="E1361" s="146" t="s">
        <v>699</v>
      </c>
      <c r="G1361" s="196"/>
      <c r="H1361" s="196"/>
      <c r="I1361" s="196"/>
    </row>
    <row r="1362" spans="1:9">
      <c r="A1362" s="150" t="s">
        <v>151</v>
      </c>
      <c r="B1362" s="163" t="s">
        <v>270</v>
      </c>
      <c r="C1362" s="144">
        <v>75.540000000000006</v>
      </c>
      <c r="D1362" s="144">
        <v>80.67</v>
      </c>
      <c r="E1362" s="146" t="s">
        <v>699</v>
      </c>
      <c r="G1362" s="196"/>
      <c r="H1362" s="196"/>
      <c r="I1362" s="196"/>
    </row>
    <row r="1363" spans="1:9">
      <c r="A1363" s="150" t="s">
        <v>152</v>
      </c>
      <c r="B1363" s="163" t="s">
        <v>270</v>
      </c>
      <c r="C1363" s="144">
        <v>57.47</v>
      </c>
      <c r="D1363" s="144">
        <v>60.81</v>
      </c>
      <c r="E1363" s="146" t="s">
        <v>699</v>
      </c>
      <c r="G1363" s="196"/>
      <c r="H1363" s="196"/>
      <c r="I1363" s="196"/>
    </row>
    <row r="1364" spans="1:9">
      <c r="A1364" s="150" t="s">
        <v>153</v>
      </c>
      <c r="B1364" s="163" t="s">
        <v>270</v>
      </c>
      <c r="C1364" s="144">
        <v>95.31</v>
      </c>
      <c r="D1364" s="144">
        <v>101.85</v>
      </c>
      <c r="E1364" s="146" t="s">
        <v>699</v>
      </c>
      <c r="G1364" s="196"/>
      <c r="H1364" s="196"/>
      <c r="I1364" s="196"/>
    </row>
    <row r="1365" spans="1:9">
      <c r="A1365" s="150" t="s">
        <v>154</v>
      </c>
      <c r="B1365" s="163" t="s">
        <v>270</v>
      </c>
      <c r="C1365" s="144">
        <v>44.42</v>
      </c>
      <c r="D1365" s="144">
        <v>47.18</v>
      </c>
      <c r="E1365" s="146" t="s">
        <v>699</v>
      </c>
      <c r="G1365" s="196"/>
      <c r="H1365" s="196"/>
      <c r="I1365" s="196"/>
    </row>
    <row r="1366" spans="1:9">
      <c r="A1366" s="150" t="s">
        <v>155</v>
      </c>
      <c r="B1366" s="163" t="s">
        <v>270</v>
      </c>
      <c r="C1366" s="144">
        <v>69.53</v>
      </c>
      <c r="D1366" s="144">
        <v>73.64</v>
      </c>
      <c r="E1366" s="144">
        <v>81.48</v>
      </c>
      <c r="G1366" s="196"/>
      <c r="H1366" s="196"/>
      <c r="I1366" s="196"/>
    </row>
    <row r="1367" spans="1:9">
      <c r="A1367" s="150" t="s">
        <v>253</v>
      </c>
      <c r="B1367" s="163" t="s">
        <v>270</v>
      </c>
      <c r="C1367" s="144">
        <v>96.63</v>
      </c>
      <c r="D1367" s="144">
        <v>102.38</v>
      </c>
      <c r="E1367" s="144">
        <v>113.24</v>
      </c>
      <c r="G1367" s="196"/>
      <c r="H1367" s="196"/>
      <c r="I1367" s="196"/>
    </row>
    <row r="1368" spans="1:9">
      <c r="A1368" s="150" t="s">
        <v>156</v>
      </c>
      <c r="B1368" s="163" t="s">
        <v>270</v>
      </c>
      <c r="C1368" s="144">
        <v>97.08</v>
      </c>
      <c r="D1368" s="144">
        <v>103.79</v>
      </c>
      <c r="E1368" s="146" t="s">
        <v>699</v>
      </c>
      <c r="G1368" s="196"/>
      <c r="H1368" s="196"/>
      <c r="I1368" s="196"/>
    </row>
    <row r="1369" spans="1:9">
      <c r="A1369" s="150" t="s">
        <v>157</v>
      </c>
      <c r="B1369" s="163" t="s">
        <v>270</v>
      </c>
      <c r="C1369" s="144">
        <v>64.22</v>
      </c>
      <c r="D1369" s="144">
        <v>68.260000000000005</v>
      </c>
      <c r="E1369" s="146" t="s">
        <v>699</v>
      </c>
      <c r="G1369" s="196"/>
      <c r="H1369" s="196"/>
      <c r="I1369" s="196"/>
    </row>
    <row r="1370" spans="1:9">
      <c r="A1370" s="150" t="s">
        <v>158</v>
      </c>
      <c r="B1370" s="163" t="s">
        <v>270</v>
      </c>
      <c r="C1370" s="144">
        <v>124.38</v>
      </c>
      <c r="D1370" s="144">
        <v>132.81</v>
      </c>
      <c r="E1370" s="146" t="s">
        <v>699</v>
      </c>
      <c r="G1370" s="196"/>
      <c r="H1370" s="196"/>
      <c r="I1370" s="196"/>
    </row>
    <row r="1371" spans="1:9">
      <c r="A1371" s="150" t="s">
        <v>159</v>
      </c>
      <c r="B1371" s="163" t="s">
        <v>270</v>
      </c>
      <c r="C1371" s="144">
        <v>41.34</v>
      </c>
      <c r="D1371" s="144">
        <v>43.85</v>
      </c>
      <c r="E1371" s="146" t="s">
        <v>699</v>
      </c>
      <c r="G1371" s="196"/>
      <c r="H1371" s="196"/>
      <c r="I1371" s="196"/>
    </row>
    <row r="1372" spans="1:9">
      <c r="A1372" s="150" t="s">
        <v>160</v>
      </c>
      <c r="B1372" s="163" t="s">
        <v>270</v>
      </c>
      <c r="C1372" s="144">
        <v>57.87</v>
      </c>
      <c r="D1372" s="144">
        <v>61.94</v>
      </c>
      <c r="E1372" s="146" t="s">
        <v>699</v>
      </c>
      <c r="G1372" s="196"/>
      <c r="H1372" s="196"/>
      <c r="I1372" s="196"/>
    </row>
    <row r="1373" spans="1:9">
      <c r="A1373" s="150" t="s">
        <v>161</v>
      </c>
      <c r="B1373" s="163" t="s">
        <v>270</v>
      </c>
      <c r="C1373" s="144">
        <v>81.42</v>
      </c>
      <c r="D1373" s="144">
        <v>87.08</v>
      </c>
      <c r="E1373" s="146" t="s">
        <v>699</v>
      </c>
      <c r="G1373" s="196"/>
      <c r="H1373" s="196"/>
      <c r="I1373" s="196"/>
    </row>
    <row r="1374" spans="1:9">
      <c r="A1374" s="150" t="s">
        <v>40</v>
      </c>
      <c r="B1374" s="163" t="s">
        <v>270</v>
      </c>
      <c r="C1374" s="144">
        <v>89.44</v>
      </c>
      <c r="D1374" s="144">
        <v>95.02</v>
      </c>
      <c r="E1374" s="146" t="s">
        <v>699</v>
      </c>
      <c r="G1374" s="196"/>
      <c r="H1374" s="196"/>
      <c r="I1374" s="196"/>
    </row>
    <row r="1375" spans="1:9">
      <c r="A1375" s="150" t="s">
        <v>254</v>
      </c>
      <c r="B1375" s="163" t="s">
        <v>270</v>
      </c>
      <c r="C1375" s="144">
        <v>61.63</v>
      </c>
      <c r="D1375" s="144">
        <v>65.78</v>
      </c>
      <c r="E1375" s="146" t="s">
        <v>699</v>
      </c>
      <c r="G1375" s="196"/>
      <c r="H1375" s="196"/>
      <c r="I1375" s="196"/>
    </row>
    <row r="1376" spans="1:9">
      <c r="A1376" s="150" t="s">
        <v>255</v>
      </c>
      <c r="B1376" s="163" t="s">
        <v>270</v>
      </c>
      <c r="C1376" s="144">
        <v>76.709999999999994</v>
      </c>
      <c r="D1376" s="144">
        <v>81.709999999999994</v>
      </c>
      <c r="E1376" s="146" t="s">
        <v>699</v>
      </c>
      <c r="G1376" s="196"/>
      <c r="H1376" s="196"/>
      <c r="I1376" s="196"/>
    </row>
    <row r="1377" spans="1:9">
      <c r="A1377" s="150" t="s">
        <v>256</v>
      </c>
      <c r="B1377" s="163" t="s">
        <v>270</v>
      </c>
      <c r="C1377" s="144">
        <v>115.14</v>
      </c>
      <c r="D1377" s="144">
        <v>122.6</v>
      </c>
      <c r="E1377" s="146" t="s">
        <v>699</v>
      </c>
      <c r="G1377" s="196"/>
      <c r="H1377" s="196"/>
      <c r="I1377" s="196"/>
    </row>
    <row r="1378" spans="1:9">
      <c r="A1378" s="150" t="s">
        <v>162</v>
      </c>
      <c r="B1378" s="163" t="s">
        <v>270</v>
      </c>
      <c r="C1378" s="144">
        <v>55.99</v>
      </c>
      <c r="D1378" s="144">
        <v>59.41</v>
      </c>
      <c r="E1378" s="144">
        <v>65.930000000000007</v>
      </c>
      <c r="G1378" s="196"/>
      <c r="H1378" s="196"/>
      <c r="I1378" s="196"/>
    </row>
    <row r="1379" spans="1:9">
      <c r="A1379" s="150" t="s">
        <v>163</v>
      </c>
      <c r="B1379" s="163" t="s">
        <v>270</v>
      </c>
      <c r="C1379" s="144">
        <v>55.08</v>
      </c>
      <c r="D1379" s="144">
        <v>58.32</v>
      </c>
      <c r="E1379" s="144">
        <v>64</v>
      </c>
      <c r="G1379" s="196"/>
      <c r="H1379" s="196"/>
      <c r="I1379" s="196"/>
    </row>
    <row r="1380" spans="1:9">
      <c r="A1380" s="150" t="s">
        <v>164</v>
      </c>
      <c r="B1380" s="163" t="s">
        <v>270</v>
      </c>
      <c r="C1380" s="144">
        <v>72.41</v>
      </c>
      <c r="D1380" s="144">
        <v>76.97</v>
      </c>
      <c r="E1380" s="146" t="s">
        <v>699</v>
      </c>
      <c r="G1380" s="196"/>
      <c r="H1380" s="196"/>
      <c r="I1380" s="196"/>
    </row>
    <row r="1381" spans="1:9">
      <c r="A1381" s="150" t="s">
        <v>165</v>
      </c>
      <c r="B1381" s="163" t="s">
        <v>270</v>
      </c>
      <c r="C1381" s="144">
        <v>34.909999999999997</v>
      </c>
      <c r="D1381" s="144">
        <v>36.89</v>
      </c>
      <c r="E1381" s="144">
        <v>41.09</v>
      </c>
      <c r="G1381" s="196"/>
      <c r="H1381" s="196"/>
      <c r="I1381" s="196"/>
    </row>
    <row r="1382" spans="1:9">
      <c r="A1382" s="150" t="s">
        <v>166</v>
      </c>
      <c r="B1382" s="163" t="s">
        <v>270</v>
      </c>
      <c r="C1382" s="144">
        <v>43.4</v>
      </c>
      <c r="D1382" s="144">
        <v>45.92</v>
      </c>
      <c r="E1382" s="146" t="s">
        <v>699</v>
      </c>
      <c r="G1382" s="196"/>
      <c r="H1382" s="196"/>
      <c r="I1382" s="196"/>
    </row>
    <row r="1383" spans="1:9">
      <c r="A1383" s="150" t="s">
        <v>167</v>
      </c>
      <c r="B1383" s="163" t="s">
        <v>270</v>
      </c>
      <c r="C1383" s="144">
        <v>74.11</v>
      </c>
      <c r="D1383" s="144">
        <v>79.39</v>
      </c>
      <c r="E1383" s="146" t="s">
        <v>699</v>
      </c>
      <c r="G1383" s="196"/>
      <c r="H1383" s="196"/>
      <c r="I1383" s="196"/>
    </row>
    <row r="1384" spans="1:9">
      <c r="A1384" s="150" t="s">
        <v>168</v>
      </c>
      <c r="B1384" s="163" t="s">
        <v>270</v>
      </c>
      <c r="C1384" s="144">
        <v>66.540000000000006</v>
      </c>
      <c r="D1384" s="144">
        <v>70.42</v>
      </c>
      <c r="E1384" s="146" t="s">
        <v>699</v>
      </c>
      <c r="G1384" s="196"/>
      <c r="H1384" s="196"/>
      <c r="I1384" s="196"/>
    </row>
    <row r="1385" spans="1:9">
      <c r="A1385" s="150" t="s">
        <v>169</v>
      </c>
      <c r="B1385" s="163" t="s">
        <v>270</v>
      </c>
      <c r="C1385" s="144">
        <v>74.790000000000006</v>
      </c>
      <c r="D1385" s="144">
        <v>79.64</v>
      </c>
      <c r="E1385" s="146" t="s">
        <v>699</v>
      </c>
      <c r="G1385" s="196"/>
      <c r="H1385" s="196"/>
      <c r="I1385" s="196"/>
    </row>
    <row r="1386" spans="1:9">
      <c r="A1386" s="150" t="s">
        <v>170</v>
      </c>
      <c r="B1386" s="163" t="s">
        <v>270</v>
      </c>
      <c r="C1386" s="144">
        <v>44.63</v>
      </c>
      <c r="D1386" s="144">
        <v>47.57</v>
      </c>
      <c r="E1386" s="146" t="s">
        <v>699</v>
      </c>
      <c r="G1386" s="196"/>
      <c r="H1386" s="196"/>
      <c r="I1386" s="196"/>
    </row>
    <row r="1387" spans="1:9">
      <c r="A1387" s="150" t="s">
        <v>171</v>
      </c>
      <c r="B1387" s="163" t="s">
        <v>270</v>
      </c>
      <c r="C1387" s="144">
        <v>89.49</v>
      </c>
      <c r="D1387" s="144">
        <v>95.12</v>
      </c>
      <c r="E1387" s="146" t="s">
        <v>699</v>
      </c>
      <c r="G1387" s="196"/>
      <c r="H1387" s="196"/>
      <c r="I1387" s="196"/>
    </row>
    <row r="1388" spans="1:9">
      <c r="A1388" s="150" t="s">
        <v>172</v>
      </c>
      <c r="B1388" s="163" t="s">
        <v>270</v>
      </c>
      <c r="C1388" s="144">
        <v>71.22</v>
      </c>
      <c r="D1388" s="144">
        <v>76.17</v>
      </c>
      <c r="E1388" s="146" t="s">
        <v>699</v>
      </c>
      <c r="G1388" s="196"/>
      <c r="H1388" s="196"/>
      <c r="I1388" s="196"/>
    </row>
    <row r="1389" spans="1:9">
      <c r="A1389" s="150" t="s">
        <v>175</v>
      </c>
      <c r="B1389" s="163" t="s">
        <v>270</v>
      </c>
      <c r="C1389" s="144">
        <v>62.86</v>
      </c>
      <c r="D1389" s="144">
        <v>66.27</v>
      </c>
      <c r="E1389" s="146" t="s">
        <v>699</v>
      </c>
      <c r="G1389" s="196"/>
      <c r="H1389" s="196"/>
      <c r="I1389" s="196"/>
    </row>
    <row r="1390" spans="1:9">
      <c r="A1390" s="150" t="s">
        <v>173</v>
      </c>
      <c r="B1390" s="163" t="s">
        <v>270</v>
      </c>
      <c r="C1390" s="144">
        <v>132.46</v>
      </c>
      <c r="D1390" s="144">
        <v>139.79</v>
      </c>
      <c r="E1390" s="146" t="s">
        <v>699</v>
      </c>
      <c r="G1390" s="196"/>
      <c r="H1390" s="196"/>
      <c r="I1390" s="196"/>
    </row>
    <row r="1391" spans="1:9">
      <c r="A1391" s="150" t="s">
        <v>174</v>
      </c>
      <c r="B1391" s="163" t="s">
        <v>270</v>
      </c>
      <c r="C1391" s="144">
        <v>49.56</v>
      </c>
      <c r="D1391" s="144">
        <v>53.28</v>
      </c>
      <c r="E1391" s="146" t="s">
        <v>699</v>
      </c>
      <c r="G1391" s="196"/>
      <c r="H1391" s="196"/>
      <c r="I1391" s="196"/>
    </row>
    <row r="1392" spans="1:9">
      <c r="A1392" s="150" t="s">
        <v>176</v>
      </c>
      <c r="B1392" s="163" t="s">
        <v>270</v>
      </c>
      <c r="C1392" s="144">
        <v>76.17</v>
      </c>
      <c r="D1392" s="144">
        <v>81.099999999999994</v>
      </c>
      <c r="E1392" s="146" t="s">
        <v>699</v>
      </c>
      <c r="G1392" s="196"/>
      <c r="H1392" s="196"/>
      <c r="I1392" s="196"/>
    </row>
    <row r="1393" spans="1:9">
      <c r="A1393" s="150" t="s">
        <v>257</v>
      </c>
      <c r="B1393" s="163" t="s">
        <v>270</v>
      </c>
      <c r="C1393" s="144">
        <v>70.319999999999993</v>
      </c>
      <c r="D1393" s="144">
        <v>74.39</v>
      </c>
      <c r="E1393" s="146" t="s">
        <v>699</v>
      </c>
      <c r="G1393" s="196"/>
      <c r="H1393" s="196"/>
      <c r="I1393" s="196"/>
    </row>
    <row r="1394" spans="1:9">
      <c r="A1394" s="150" t="s">
        <v>258</v>
      </c>
      <c r="B1394" s="163" t="s">
        <v>270</v>
      </c>
      <c r="C1394" s="144">
        <v>93.47</v>
      </c>
      <c r="D1394" s="144">
        <v>98.53</v>
      </c>
      <c r="E1394" s="146" t="s">
        <v>699</v>
      </c>
      <c r="G1394" s="196"/>
      <c r="H1394" s="196"/>
      <c r="I1394" s="196"/>
    </row>
    <row r="1395" spans="1:9">
      <c r="A1395" s="150" t="s">
        <v>177</v>
      </c>
      <c r="B1395" s="163" t="s">
        <v>270</v>
      </c>
      <c r="C1395" s="144">
        <v>58.08</v>
      </c>
      <c r="D1395" s="144">
        <v>62.96</v>
      </c>
      <c r="E1395" s="146" t="s">
        <v>699</v>
      </c>
      <c r="G1395" s="196"/>
      <c r="H1395" s="196"/>
      <c r="I1395" s="196"/>
    </row>
    <row r="1396" spans="1:9">
      <c r="A1396" s="150" t="s">
        <v>178</v>
      </c>
      <c r="B1396" s="163" t="s">
        <v>270</v>
      </c>
      <c r="C1396" s="144">
        <v>85.25</v>
      </c>
      <c r="D1396" s="144">
        <v>91.1</v>
      </c>
      <c r="E1396" s="146" t="s">
        <v>699</v>
      </c>
      <c r="G1396" s="196"/>
      <c r="H1396" s="196"/>
      <c r="I1396" s="196"/>
    </row>
    <row r="1397" spans="1:9">
      <c r="A1397" s="150" t="s">
        <v>179</v>
      </c>
      <c r="B1397" s="163" t="s">
        <v>270</v>
      </c>
      <c r="C1397" s="144">
        <v>98.78</v>
      </c>
      <c r="D1397" s="144">
        <v>105.02</v>
      </c>
      <c r="E1397" s="144">
        <v>114.5</v>
      </c>
      <c r="G1397" s="196"/>
      <c r="H1397" s="196"/>
      <c r="I1397" s="196"/>
    </row>
    <row r="1398" spans="1:9">
      <c r="A1398" s="150" t="s">
        <v>180</v>
      </c>
      <c r="B1398" s="163" t="s">
        <v>270</v>
      </c>
      <c r="C1398" s="144">
        <v>67.709999999999994</v>
      </c>
      <c r="D1398" s="144">
        <v>72.489999999999995</v>
      </c>
      <c r="E1398" s="144">
        <v>80.78</v>
      </c>
      <c r="G1398" s="196"/>
      <c r="H1398" s="196"/>
      <c r="I1398" s="196"/>
    </row>
    <row r="1399" spans="1:9">
      <c r="A1399" s="150" t="s">
        <v>181</v>
      </c>
      <c r="B1399" s="163" t="s">
        <v>270</v>
      </c>
      <c r="C1399" s="144">
        <v>39.369999999999997</v>
      </c>
      <c r="D1399" s="144">
        <v>41.59</v>
      </c>
      <c r="E1399" s="144">
        <v>46.03</v>
      </c>
      <c r="G1399" s="196"/>
      <c r="H1399" s="196"/>
      <c r="I1399" s="196"/>
    </row>
    <row r="1400" spans="1:9">
      <c r="A1400" s="150" t="s">
        <v>182</v>
      </c>
      <c r="B1400" s="163" t="s">
        <v>270</v>
      </c>
      <c r="C1400" s="144">
        <v>50.31</v>
      </c>
      <c r="D1400" s="144">
        <v>54.05</v>
      </c>
      <c r="E1400" s="144">
        <v>59.12</v>
      </c>
      <c r="G1400" s="196"/>
      <c r="H1400" s="196"/>
      <c r="I1400" s="196"/>
    </row>
    <row r="1401" spans="1:9">
      <c r="A1401" s="150" t="s">
        <v>259</v>
      </c>
      <c r="B1401" s="163" t="s">
        <v>270</v>
      </c>
      <c r="C1401" s="144">
        <v>77.98</v>
      </c>
      <c r="D1401" s="144">
        <v>83.04</v>
      </c>
      <c r="E1401" s="144">
        <v>90.14</v>
      </c>
      <c r="G1401" s="196"/>
      <c r="H1401" s="196"/>
      <c r="I1401" s="196"/>
    </row>
    <row r="1402" spans="1:9">
      <c r="A1402" s="150" t="s">
        <v>184</v>
      </c>
      <c r="B1402" s="163" t="s">
        <v>270</v>
      </c>
      <c r="C1402" s="144">
        <v>61.07</v>
      </c>
      <c r="D1402" s="144">
        <v>65.209999999999994</v>
      </c>
      <c r="E1402" s="146" t="s">
        <v>699</v>
      </c>
      <c r="G1402" s="196"/>
      <c r="H1402" s="196"/>
      <c r="I1402" s="196"/>
    </row>
    <row r="1403" spans="1:9">
      <c r="A1403" s="150" t="s">
        <v>260</v>
      </c>
      <c r="B1403" s="163" t="s">
        <v>270</v>
      </c>
      <c r="C1403" s="144">
        <v>80.13</v>
      </c>
      <c r="D1403" s="144">
        <v>85.63</v>
      </c>
      <c r="E1403" s="146" t="s">
        <v>699</v>
      </c>
      <c r="G1403" s="196"/>
      <c r="H1403" s="196"/>
      <c r="I1403" s="196"/>
    </row>
    <row r="1404" spans="1:9">
      <c r="A1404" s="150" t="s">
        <v>185</v>
      </c>
      <c r="B1404" s="163" t="s">
        <v>270</v>
      </c>
      <c r="C1404" s="144">
        <v>54.71</v>
      </c>
      <c r="D1404" s="144">
        <v>57.96</v>
      </c>
      <c r="E1404" s="146" t="s">
        <v>699</v>
      </c>
      <c r="G1404" s="196"/>
      <c r="H1404" s="196"/>
      <c r="I1404" s="196"/>
    </row>
    <row r="1405" spans="1:9">
      <c r="A1405" s="150" t="s">
        <v>186</v>
      </c>
      <c r="B1405" s="163" t="s">
        <v>270</v>
      </c>
      <c r="C1405" s="144">
        <v>59.56</v>
      </c>
      <c r="D1405" s="144">
        <v>62.88</v>
      </c>
      <c r="E1405" s="146" t="s">
        <v>699</v>
      </c>
      <c r="G1405" s="196"/>
      <c r="H1405" s="196"/>
      <c r="I1405" s="196"/>
    </row>
    <row r="1406" spans="1:9">
      <c r="A1406" s="150" t="s">
        <v>261</v>
      </c>
      <c r="B1406" s="163" t="s">
        <v>270</v>
      </c>
      <c r="C1406" s="144">
        <v>80.33</v>
      </c>
      <c r="D1406" s="144">
        <v>85.07</v>
      </c>
      <c r="E1406" s="146" t="s">
        <v>699</v>
      </c>
      <c r="G1406" s="196"/>
      <c r="H1406" s="196"/>
      <c r="I1406" s="196"/>
    </row>
    <row r="1407" spans="1:9">
      <c r="A1407" s="150" t="s">
        <v>187</v>
      </c>
      <c r="B1407" s="163" t="s">
        <v>270</v>
      </c>
      <c r="C1407" s="144">
        <v>81.61</v>
      </c>
      <c r="D1407" s="144">
        <v>86.58</v>
      </c>
      <c r="E1407" s="146" t="s">
        <v>699</v>
      </c>
      <c r="G1407" s="196"/>
      <c r="H1407" s="196"/>
      <c r="I1407" s="196"/>
    </row>
    <row r="1408" spans="1:9" ht="15.75" thickBot="1">
      <c r="A1408" s="150" t="s">
        <v>188</v>
      </c>
      <c r="B1408" s="163" t="s">
        <v>270</v>
      </c>
      <c r="C1408" s="144">
        <v>43.18</v>
      </c>
      <c r="D1408" s="144">
        <v>45.6</v>
      </c>
      <c r="E1408" s="147" t="s">
        <v>699</v>
      </c>
      <c r="G1408" s="196"/>
      <c r="H1408" s="196"/>
      <c r="I1408" s="196"/>
    </row>
    <row r="1409" spans="1:9">
      <c r="A1409" s="150" t="s">
        <v>42</v>
      </c>
      <c r="B1409" s="163" t="s">
        <v>271</v>
      </c>
      <c r="C1409" s="144">
        <v>52.12</v>
      </c>
      <c r="D1409" s="144">
        <v>55.35</v>
      </c>
      <c r="E1409" s="145" t="s">
        <v>699</v>
      </c>
      <c r="G1409" s="196"/>
      <c r="H1409" s="196"/>
      <c r="I1409" s="196"/>
    </row>
    <row r="1410" spans="1:9">
      <c r="A1410" s="150" t="s">
        <v>43</v>
      </c>
      <c r="B1410" s="163" t="s">
        <v>271</v>
      </c>
      <c r="C1410" s="144">
        <v>73.45</v>
      </c>
      <c r="D1410" s="144">
        <v>77.959999999999994</v>
      </c>
      <c r="E1410" s="146" t="s">
        <v>699</v>
      </c>
      <c r="G1410" s="196"/>
      <c r="H1410" s="196"/>
      <c r="I1410" s="196"/>
    </row>
    <row r="1411" spans="1:9">
      <c r="A1411" s="150" t="s">
        <v>44</v>
      </c>
      <c r="B1411" s="163" t="s">
        <v>271</v>
      </c>
      <c r="C1411" s="144">
        <v>30.15</v>
      </c>
      <c r="D1411" s="144">
        <v>31.88</v>
      </c>
      <c r="E1411" s="146" t="s">
        <v>699</v>
      </c>
      <c r="G1411" s="196"/>
      <c r="H1411" s="196"/>
      <c r="I1411" s="196"/>
    </row>
    <row r="1412" spans="1:9">
      <c r="A1412" s="150" t="s">
        <v>45</v>
      </c>
      <c r="B1412" s="163" t="s">
        <v>271</v>
      </c>
      <c r="C1412" s="144">
        <v>35.28</v>
      </c>
      <c r="D1412" s="144">
        <v>37.28</v>
      </c>
      <c r="E1412" s="146" t="s">
        <v>699</v>
      </c>
      <c r="G1412" s="196"/>
      <c r="H1412" s="196"/>
      <c r="I1412" s="196"/>
    </row>
    <row r="1413" spans="1:9">
      <c r="A1413" s="150" t="s">
        <v>46</v>
      </c>
      <c r="B1413" s="163" t="s">
        <v>271</v>
      </c>
      <c r="C1413" s="144">
        <v>43.47</v>
      </c>
      <c r="D1413" s="144">
        <v>46.09</v>
      </c>
      <c r="E1413" s="146" t="s">
        <v>699</v>
      </c>
      <c r="G1413" s="196"/>
      <c r="H1413" s="196"/>
      <c r="I1413" s="196"/>
    </row>
    <row r="1414" spans="1:9">
      <c r="A1414" s="150" t="s">
        <v>47</v>
      </c>
      <c r="B1414" s="163" t="s">
        <v>271</v>
      </c>
      <c r="C1414" s="144">
        <v>42.46</v>
      </c>
      <c r="D1414" s="144">
        <v>45.36</v>
      </c>
      <c r="E1414" s="146" t="s">
        <v>699</v>
      </c>
      <c r="G1414" s="196"/>
      <c r="H1414" s="196"/>
      <c r="I1414" s="196"/>
    </row>
    <row r="1415" spans="1:9">
      <c r="A1415" s="150" t="s">
        <v>48</v>
      </c>
      <c r="B1415" s="163" t="s">
        <v>271</v>
      </c>
      <c r="C1415" s="144">
        <v>40.19</v>
      </c>
      <c r="D1415" s="144">
        <v>42.56</v>
      </c>
      <c r="E1415" s="146" t="s">
        <v>699</v>
      </c>
      <c r="G1415" s="196"/>
      <c r="H1415" s="196"/>
      <c r="I1415" s="196"/>
    </row>
    <row r="1416" spans="1:9">
      <c r="A1416" s="150" t="s">
        <v>49</v>
      </c>
      <c r="B1416" s="163" t="s">
        <v>271</v>
      </c>
      <c r="C1416" s="144">
        <v>54.09</v>
      </c>
      <c r="D1416" s="144">
        <v>57.92</v>
      </c>
      <c r="E1416" s="146" t="s">
        <v>699</v>
      </c>
      <c r="G1416" s="196"/>
      <c r="H1416" s="196"/>
      <c r="I1416" s="196"/>
    </row>
    <row r="1417" spans="1:9">
      <c r="A1417" s="150" t="s">
        <v>50</v>
      </c>
      <c r="B1417" s="163" t="s">
        <v>271</v>
      </c>
      <c r="C1417" s="144">
        <v>68.959999999999994</v>
      </c>
      <c r="D1417" s="144">
        <v>73.03</v>
      </c>
      <c r="E1417" s="146" t="s">
        <v>699</v>
      </c>
      <c r="G1417" s="196"/>
      <c r="H1417" s="196"/>
      <c r="I1417" s="196"/>
    </row>
    <row r="1418" spans="1:9">
      <c r="A1418" s="150" t="s">
        <v>236</v>
      </c>
      <c r="B1418" s="163" t="s">
        <v>271</v>
      </c>
      <c r="C1418" s="144">
        <v>93.05</v>
      </c>
      <c r="D1418" s="144">
        <v>98.4</v>
      </c>
      <c r="E1418" s="146" t="s">
        <v>699</v>
      </c>
      <c r="G1418" s="196"/>
      <c r="H1418" s="196"/>
      <c r="I1418" s="196"/>
    </row>
    <row r="1419" spans="1:9">
      <c r="A1419" s="150" t="s">
        <v>51</v>
      </c>
      <c r="B1419" s="163" t="s">
        <v>271</v>
      </c>
      <c r="C1419" s="144">
        <v>85.18</v>
      </c>
      <c r="D1419" s="144">
        <v>91.38</v>
      </c>
      <c r="E1419" s="146" t="s">
        <v>699</v>
      </c>
      <c r="G1419" s="196"/>
      <c r="H1419" s="196"/>
      <c r="I1419" s="196"/>
    </row>
    <row r="1420" spans="1:9">
      <c r="A1420" s="150" t="s">
        <v>52</v>
      </c>
      <c r="B1420" s="163" t="s">
        <v>271</v>
      </c>
      <c r="C1420" s="144">
        <v>92.1</v>
      </c>
      <c r="D1420" s="144">
        <v>98.25</v>
      </c>
      <c r="E1420" s="146" t="s">
        <v>699</v>
      </c>
      <c r="G1420" s="196"/>
      <c r="H1420" s="196"/>
      <c r="I1420" s="196"/>
    </row>
    <row r="1421" spans="1:9">
      <c r="A1421" s="150" t="s">
        <v>237</v>
      </c>
      <c r="B1421" s="163" t="s">
        <v>271</v>
      </c>
      <c r="C1421" s="144">
        <v>122.17</v>
      </c>
      <c r="D1421" s="144">
        <v>129.6</v>
      </c>
      <c r="E1421" s="146" t="s">
        <v>699</v>
      </c>
      <c r="G1421" s="196"/>
      <c r="H1421" s="196"/>
      <c r="I1421" s="196"/>
    </row>
    <row r="1422" spans="1:9">
      <c r="A1422" s="150" t="s">
        <v>53</v>
      </c>
      <c r="B1422" s="163" t="s">
        <v>271</v>
      </c>
      <c r="C1422" s="144">
        <v>76.38</v>
      </c>
      <c r="D1422" s="144">
        <v>81.88</v>
      </c>
      <c r="E1422" s="146" t="s">
        <v>699</v>
      </c>
      <c r="G1422" s="196"/>
      <c r="H1422" s="196"/>
      <c r="I1422" s="196"/>
    </row>
    <row r="1423" spans="1:9">
      <c r="A1423" s="150" t="s">
        <v>54</v>
      </c>
      <c r="B1423" s="163" t="s">
        <v>271</v>
      </c>
      <c r="C1423" s="144">
        <v>105.87</v>
      </c>
      <c r="D1423" s="144">
        <v>111.33</v>
      </c>
      <c r="E1423" s="146" t="s">
        <v>699</v>
      </c>
      <c r="G1423" s="196"/>
      <c r="H1423" s="196"/>
      <c r="I1423" s="196"/>
    </row>
    <row r="1424" spans="1:9">
      <c r="A1424" s="150" t="s">
        <v>238</v>
      </c>
      <c r="B1424" s="163" t="s">
        <v>271</v>
      </c>
      <c r="C1424" s="144">
        <v>70.17</v>
      </c>
      <c r="D1424" s="144">
        <v>74.150000000000006</v>
      </c>
      <c r="E1424" s="146" t="s">
        <v>699</v>
      </c>
      <c r="G1424" s="196"/>
      <c r="H1424" s="196"/>
      <c r="I1424" s="196"/>
    </row>
    <row r="1425" spans="1:9">
      <c r="A1425" s="150" t="s">
        <v>239</v>
      </c>
      <c r="B1425" s="163" t="s">
        <v>271</v>
      </c>
      <c r="C1425" s="144">
        <v>73.849999999999994</v>
      </c>
      <c r="D1425" s="144">
        <v>78.34</v>
      </c>
      <c r="E1425" s="146" t="s">
        <v>699</v>
      </c>
      <c r="G1425" s="196"/>
      <c r="H1425" s="196"/>
      <c r="I1425" s="196"/>
    </row>
    <row r="1426" spans="1:9">
      <c r="A1426" s="150" t="s">
        <v>55</v>
      </c>
      <c r="B1426" s="163" t="s">
        <v>271</v>
      </c>
      <c r="C1426" s="144">
        <v>88.26</v>
      </c>
      <c r="D1426" s="144">
        <v>94.1</v>
      </c>
      <c r="E1426" s="146" t="s">
        <v>699</v>
      </c>
      <c r="G1426" s="196"/>
      <c r="H1426" s="196"/>
      <c r="I1426" s="196"/>
    </row>
    <row r="1427" spans="1:9">
      <c r="A1427" s="150" t="s">
        <v>56</v>
      </c>
      <c r="B1427" s="163" t="s">
        <v>271</v>
      </c>
      <c r="C1427" s="144">
        <v>70.63</v>
      </c>
      <c r="D1427" s="144">
        <v>75.02</v>
      </c>
      <c r="E1427" s="146" t="s">
        <v>699</v>
      </c>
      <c r="G1427" s="196"/>
      <c r="H1427" s="196"/>
      <c r="I1427" s="196"/>
    </row>
    <row r="1428" spans="1:9">
      <c r="A1428" s="150" t="s">
        <v>57</v>
      </c>
      <c r="B1428" s="163" t="s">
        <v>271</v>
      </c>
      <c r="C1428" s="144">
        <v>113.04</v>
      </c>
      <c r="D1428" s="144">
        <v>119.66</v>
      </c>
      <c r="E1428" s="146" t="s">
        <v>699</v>
      </c>
      <c r="G1428" s="196"/>
      <c r="H1428" s="196"/>
      <c r="I1428" s="196"/>
    </row>
    <row r="1429" spans="1:9">
      <c r="A1429" s="150" t="s">
        <v>58</v>
      </c>
      <c r="B1429" s="163" t="s">
        <v>271</v>
      </c>
      <c r="C1429" s="144">
        <v>95.23</v>
      </c>
      <c r="D1429" s="144">
        <v>100.89</v>
      </c>
      <c r="E1429" s="146" t="s">
        <v>699</v>
      </c>
      <c r="G1429" s="196"/>
      <c r="H1429" s="196"/>
      <c r="I1429" s="196"/>
    </row>
    <row r="1430" spans="1:9">
      <c r="A1430" s="150" t="s">
        <v>59</v>
      </c>
      <c r="B1430" s="163" t="s">
        <v>271</v>
      </c>
      <c r="C1430" s="144">
        <v>45.63</v>
      </c>
      <c r="D1430" s="144">
        <v>48.38</v>
      </c>
      <c r="E1430" s="146" t="s">
        <v>699</v>
      </c>
      <c r="G1430" s="196"/>
      <c r="H1430" s="196"/>
      <c r="I1430" s="196"/>
    </row>
    <row r="1431" spans="1:9">
      <c r="A1431" s="150" t="s">
        <v>60</v>
      </c>
      <c r="B1431" s="163" t="s">
        <v>271</v>
      </c>
      <c r="C1431" s="144">
        <v>40.46</v>
      </c>
      <c r="D1431" s="144">
        <v>42.67</v>
      </c>
      <c r="E1431" s="146" t="s">
        <v>699</v>
      </c>
      <c r="G1431" s="196"/>
      <c r="H1431" s="196"/>
      <c r="I1431" s="196"/>
    </row>
    <row r="1432" spans="1:9">
      <c r="A1432" s="150" t="s">
        <v>61</v>
      </c>
      <c r="B1432" s="163" t="s">
        <v>271</v>
      </c>
      <c r="C1432" s="144">
        <v>53.91</v>
      </c>
      <c r="D1432" s="144">
        <v>57.22</v>
      </c>
      <c r="E1432" s="146" t="s">
        <v>699</v>
      </c>
      <c r="G1432" s="196"/>
      <c r="H1432" s="196"/>
      <c r="I1432" s="196"/>
    </row>
    <row r="1433" spans="1:9">
      <c r="A1433" s="150" t="s">
        <v>62</v>
      </c>
      <c r="B1433" s="163" t="s">
        <v>271</v>
      </c>
      <c r="C1433" s="144">
        <v>55.73</v>
      </c>
      <c r="D1433" s="144">
        <v>58.79</v>
      </c>
      <c r="E1433" s="146" t="s">
        <v>699</v>
      </c>
      <c r="G1433" s="196"/>
      <c r="H1433" s="196"/>
      <c r="I1433" s="196"/>
    </row>
    <row r="1434" spans="1:9">
      <c r="A1434" s="150" t="s">
        <v>63</v>
      </c>
      <c r="B1434" s="163" t="s">
        <v>271</v>
      </c>
      <c r="C1434" s="144">
        <v>43.64</v>
      </c>
      <c r="D1434" s="144">
        <v>46.35</v>
      </c>
      <c r="E1434" s="146" t="s">
        <v>699</v>
      </c>
      <c r="G1434" s="196"/>
      <c r="H1434" s="196"/>
      <c r="I1434" s="196"/>
    </row>
    <row r="1435" spans="1:9">
      <c r="A1435" s="150" t="s">
        <v>64</v>
      </c>
      <c r="B1435" s="163" t="s">
        <v>271</v>
      </c>
      <c r="C1435" s="144">
        <v>77.28</v>
      </c>
      <c r="D1435" s="144">
        <v>82.08</v>
      </c>
      <c r="E1435" s="146" t="s">
        <v>699</v>
      </c>
      <c r="G1435" s="196"/>
      <c r="H1435" s="196"/>
      <c r="I1435" s="196"/>
    </row>
    <row r="1436" spans="1:9">
      <c r="A1436" s="150" t="s">
        <v>65</v>
      </c>
      <c r="B1436" s="163" t="s">
        <v>271</v>
      </c>
      <c r="C1436" s="144">
        <v>96.83</v>
      </c>
      <c r="D1436" s="144">
        <v>102.83</v>
      </c>
      <c r="E1436" s="146" t="s">
        <v>699</v>
      </c>
      <c r="G1436" s="196"/>
      <c r="H1436" s="196"/>
      <c r="I1436" s="196"/>
    </row>
    <row r="1437" spans="1:9">
      <c r="A1437" s="150" t="s">
        <v>66</v>
      </c>
      <c r="B1437" s="163" t="s">
        <v>271</v>
      </c>
      <c r="C1437" s="144">
        <v>70.22</v>
      </c>
      <c r="D1437" s="144">
        <v>74.98</v>
      </c>
      <c r="E1437" s="146" t="s">
        <v>699</v>
      </c>
      <c r="G1437" s="196"/>
      <c r="H1437" s="196"/>
      <c r="I1437" s="196"/>
    </row>
    <row r="1438" spans="1:9">
      <c r="A1438" s="150" t="s">
        <v>67</v>
      </c>
      <c r="B1438" s="163" t="s">
        <v>271</v>
      </c>
      <c r="C1438" s="144">
        <v>64.27</v>
      </c>
      <c r="D1438" s="144">
        <v>68.31</v>
      </c>
      <c r="E1438" s="146" t="s">
        <v>699</v>
      </c>
      <c r="G1438" s="196"/>
      <c r="H1438" s="196"/>
      <c r="I1438" s="196"/>
    </row>
    <row r="1439" spans="1:9">
      <c r="A1439" s="150" t="s">
        <v>68</v>
      </c>
      <c r="B1439" s="163" t="s">
        <v>271</v>
      </c>
      <c r="C1439" s="144">
        <v>49.44</v>
      </c>
      <c r="D1439" s="144">
        <v>52.81</v>
      </c>
      <c r="E1439" s="144">
        <v>57.99</v>
      </c>
      <c r="G1439" s="196"/>
      <c r="H1439" s="196"/>
      <c r="I1439" s="196"/>
    </row>
    <row r="1440" spans="1:9">
      <c r="A1440" s="150" t="s">
        <v>69</v>
      </c>
      <c r="B1440" s="163" t="s">
        <v>271</v>
      </c>
      <c r="C1440" s="144">
        <v>65.040000000000006</v>
      </c>
      <c r="D1440" s="144">
        <v>69.08</v>
      </c>
      <c r="E1440" s="146" t="s">
        <v>699</v>
      </c>
      <c r="G1440" s="196"/>
      <c r="H1440" s="196"/>
      <c r="I1440" s="196"/>
    </row>
    <row r="1441" spans="1:9">
      <c r="A1441" s="150" t="s">
        <v>70</v>
      </c>
      <c r="B1441" s="163" t="s">
        <v>271</v>
      </c>
      <c r="C1441" s="144">
        <v>33.1</v>
      </c>
      <c r="D1441" s="144">
        <v>35.25</v>
      </c>
      <c r="E1441" s="144">
        <v>38.630000000000003</v>
      </c>
      <c r="G1441" s="196"/>
      <c r="H1441" s="196"/>
      <c r="I1441" s="196"/>
    </row>
    <row r="1442" spans="1:9">
      <c r="A1442" s="150" t="s">
        <v>71</v>
      </c>
      <c r="B1442" s="163" t="s">
        <v>271</v>
      </c>
      <c r="C1442" s="144">
        <v>139.83000000000001</v>
      </c>
      <c r="D1442" s="144">
        <v>148.33000000000001</v>
      </c>
      <c r="E1442" s="146" t="s">
        <v>699</v>
      </c>
      <c r="G1442" s="196"/>
      <c r="H1442" s="196"/>
      <c r="I1442" s="196"/>
    </row>
    <row r="1443" spans="1:9">
      <c r="A1443" s="150" t="s">
        <v>72</v>
      </c>
      <c r="B1443" s="163" t="s">
        <v>271</v>
      </c>
      <c r="C1443" s="144">
        <v>95.16</v>
      </c>
      <c r="D1443" s="144">
        <v>101.27</v>
      </c>
      <c r="E1443" s="146" t="s">
        <v>699</v>
      </c>
      <c r="G1443" s="196"/>
      <c r="H1443" s="196"/>
      <c r="I1443" s="196"/>
    </row>
    <row r="1444" spans="1:9">
      <c r="A1444" s="150" t="s">
        <v>73</v>
      </c>
      <c r="B1444" s="163" t="s">
        <v>271</v>
      </c>
      <c r="C1444" s="144">
        <v>114.81</v>
      </c>
      <c r="D1444" s="144">
        <v>122.43</v>
      </c>
      <c r="E1444" s="146" t="s">
        <v>699</v>
      </c>
      <c r="G1444" s="196"/>
      <c r="H1444" s="196"/>
      <c r="I1444" s="196"/>
    </row>
    <row r="1445" spans="1:9">
      <c r="A1445" s="150" t="s">
        <v>240</v>
      </c>
      <c r="B1445" s="163" t="s">
        <v>271</v>
      </c>
      <c r="C1445" s="144">
        <v>99.73</v>
      </c>
      <c r="D1445" s="144">
        <v>105.29</v>
      </c>
      <c r="E1445" s="146" t="s">
        <v>699</v>
      </c>
      <c r="G1445" s="196"/>
      <c r="H1445" s="196"/>
      <c r="I1445" s="196"/>
    </row>
    <row r="1446" spans="1:9">
      <c r="A1446" s="150" t="s">
        <v>74</v>
      </c>
      <c r="B1446" s="163" t="s">
        <v>271</v>
      </c>
      <c r="C1446" s="144">
        <v>39.619999999999997</v>
      </c>
      <c r="D1446" s="144">
        <v>42.58</v>
      </c>
      <c r="E1446" s="144">
        <v>46.4</v>
      </c>
      <c r="G1446" s="196"/>
      <c r="H1446" s="196"/>
      <c r="I1446" s="196"/>
    </row>
    <row r="1447" spans="1:9">
      <c r="A1447" s="150" t="s">
        <v>75</v>
      </c>
      <c r="B1447" s="163" t="s">
        <v>271</v>
      </c>
      <c r="C1447" s="144">
        <v>75.099999999999994</v>
      </c>
      <c r="D1447" s="144">
        <v>80</v>
      </c>
      <c r="E1447" s="144">
        <v>87.75</v>
      </c>
      <c r="G1447" s="196"/>
      <c r="H1447" s="196"/>
      <c r="I1447" s="196"/>
    </row>
    <row r="1448" spans="1:9">
      <c r="A1448" s="150" t="s">
        <v>76</v>
      </c>
      <c r="B1448" s="163" t="s">
        <v>271</v>
      </c>
      <c r="C1448" s="144">
        <v>42.64</v>
      </c>
      <c r="D1448" s="144">
        <v>45.8</v>
      </c>
      <c r="E1448" s="146" t="s">
        <v>699</v>
      </c>
      <c r="G1448" s="196"/>
      <c r="H1448" s="196"/>
      <c r="I1448" s="196"/>
    </row>
    <row r="1449" spans="1:9">
      <c r="A1449" s="150" t="s">
        <v>77</v>
      </c>
      <c r="B1449" s="163" t="s">
        <v>271</v>
      </c>
      <c r="C1449" s="144">
        <v>63.34</v>
      </c>
      <c r="D1449" s="144">
        <v>66.87</v>
      </c>
      <c r="E1449" s="146" t="s">
        <v>699</v>
      </c>
      <c r="G1449" s="196"/>
      <c r="H1449" s="196"/>
      <c r="I1449" s="196"/>
    </row>
    <row r="1450" spans="1:9">
      <c r="A1450" s="150" t="s">
        <v>78</v>
      </c>
      <c r="B1450" s="163" t="s">
        <v>271</v>
      </c>
      <c r="C1450" s="144">
        <v>91.12</v>
      </c>
      <c r="D1450" s="144">
        <v>96.45</v>
      </c>
      <c r="E1450" s="146" t="s">
        <v>699</v>
      </c>
      <c r="G1450" s="196"/>
      <c r="H1450" s="196"/>
      <c r="I1450" s="196"/>
    </row>
    <row r="1451" spans="1:9">
      <c r="A1451" s="150" t="s">
        <v>79</v>
      </c>
      <c r="B1451" s="163" t="s">
        <v>271</v>
      </c>
      <c r="C1451" s="144">
        <v>59.12</v>
      </c>
      <c r="D1451" s="144">
        <v>63.11</v>
      </c>
      <c r="E1451" s="146" t="s">
        <v>699</v>
      </c>
      <c r="G1451" s="196"/>
      <c r="H1451" s="196"/>
      <c r="I1451" s="196"/>
    </row>
    <row r="1452" spans="1:9">
      <c r="A1452" s="150" t="s">
        <v>80</v>
      </c>
      <c r="B1452" s="163" t="s">
        <v>271</v>
      </c>
      <c r="C1452" s="144">
        <v>84.86</v>
      </c>
      <c r="D1452" s="144">
        <v>90.95</v>
      </c>
      <c r="E1452" s="146" t="s">
        <v>699</v>
      </c>
      <c r="G1452" s="196"/>
      <c r="H1452" s="196"/>
      <c r="I1452" s="196"/>
    </row>
    <row r="1453" spans="1:9">
      <c r="A1453" s="150" t="s">
        <v>81</v>
      </c>
      <c r="B1453" s="163" t="s">
        <v>271</v>
      </c>
      <c r="C1453" s="144">
        <v>113.62</v>
      </c>
      <c r="D1453" s="144">
        <v>120.6</v>
      </c>
      <c r="E1453" s="146" t="s">
        <v>699</v>
      </c>
      <c r="G1453" s="196"/>
      <c r="H1453" s="196"/>
      <c r="I1453" s="196"/>
    </row>
    <row r="1454" spans="1:9">
      <c r="A1454" s="150" t="s">
        <v>82</v>
      </c>
      <c r="B1454" s="163" t="s">
        <v>271</v>
      </c>
      <c r="C1454" s="144">
        <v>66.14</v>
      </c>
      <c r="D1454" s="144">
        <v>70.53</v>
      </c>
      <c r="E1454" s="146" t="s">
        <v>699</v>
      </c>
      <c r="G1454" s="196"/>
      <c r="H1454" s="196"/>
      <c r="I1454" s="196"/>
    </row>
    <row r="1455" spans="1:9">
      <c r="A1455" s="150" t="s">
        <v>83</v>
      </c>
      <c r="B1455" s="163" t="s">
        <v>271</v>
      </c>
      <c r="C1455" s="144">
        <v>91.43</v>
      </c>
      <c r="D1455" s="144">
        <v>97.43</v>
      </c>
      <c r="E1455" s="146" t="s">
        <v>699</v>
      </c>
      <c r="G1455" s="196"/>
      <c r="H1455" s="196"/>
      <c r="I1455" s="196"/>
    </row>
    <row r="1456" spans="1:9">
      <c r="A1456" s="150" t="s">
        <v>84</v>
      </c>
      <c r="B1456" s="163" t="s">
        <v>271</v>
      </c>
      <c r="C1456" s="144">
        <v>40.94</v>
      </c>
      <c r="D1456" s="144">
        <v>43.33</v>
      </c>
      <c r="E1456" s="146" t="s">
        <v>699</v>
      </c>
      <c r="G1456" s="196"/>
      <c r="H1456" s="196"/>
      <c r="I1456" s="196"/>
    </row>
    <row r="1457" spans="1:9">
      <c r="A1457" s="150" t="s">
        <v>85</v>
      </c>
      <c r="B1457" s="163" t="s">
        <v>271</v>
      </c>
      <c r="C1457" s="144">
        <v>76.3</v>
      </c>
      <c r="D1457" s="144">
        <v>81.260000000000005</v>
      </c>
      <c r="E1457" s="146" t="s">
        <v>699</v>
      </c>
      <c r="G1457" s="196"/>
      <c r="H1457" s="196"/>
      <c r="I1457" s="196"/>
    </row>
    <row r="1458" spans="1:9">
      <c r="A1458" s="150" t="s">
        <v>86</v>
      </c>
      <c r="B1458" s="163" t="s">
        <v>271</v>
      </c>
      <c r="C1458" s="144">
        <v>135.91</v>
      </c>
      <c r="D1458" s="144">
        <v>144.03</v>
      </c>
      <c r="E1458" s="146" t="s">
        <v>699</v>
      </c>
      <c r="G1458" s="196"/>
      <c r="H1458" s="196"/>
      <c r="I1458" s="196"/>
    </row>
    <row r="1459" spans="1:9">
      <c r="A1459" s="150" t="s">
        <v>87</v>
      </c>
      <c r="B1459" s="163" t="s">
        <v>271</v>
      </c>
      <c r="C1459" s="144">
        <v>56.08</v>
      </c>
      <c r="D1459" s="144">
        <v>60.15</v>
      </c>
      <c r="E1459" s="146" t="s">
        <v>699</v>
      </c>
      <c r="G1459" s="196"/>
      <c r="H1459" s="196"/>
      <c r="I1459" s="196"/>
    </row>
    <row r="1460" spans="1:9">
      <c r="A1460" s="150" t="s">
        <v>88</v>
      </c>
      <c r="B1460" s="163" t="s">
        <v>271</v>
      </c>
      <c r="C1460" s="144">
        <v>91.46</v>
      </c>
      <c r="D1460" s="144">
        <v>97.57</v>
      </c>
      <c r="E1460" s="146" t="s">
        <v>699</v>
      </c>
      <c r="G1460" s="196"/>
      <c r="H1460" s="196"/>
      <c r="I1460" s="196"/>
    </row>
    <row r="1461" spans="1:9">
      <c r="A1461" s="150" t="s">
        <v>89</v>
      </c>
      <c r="B1461" s="163" t="s">
        <v>271</v>
      </c>
      <c r="C1461" s="144">
        <v>101.93</v>
      </c>
      <c r="D1461" s="144">
        <v>108.61</v>
      </c>
      <c r="E1461" s="146" t="s">
        <v>699</v>
      </c>
      <c r="G1461" s="196"/>
      <c r="H1461" s="196"/>
      <c r="I1461" s="196"/>
    </row>
    <row r="1462" spans="1:9">
      <c r="A1462" s="150" t="s">
        <v>90</v>
      </c>
      <c r="B1462" s="163" t="s">
        <v>271</v>
      </c>
      <c r="C1462" s="144">
        <v>72.260000000000005</v>
      </c>
      <c r="D1462" s="144">
        <v>76.64</v>
      </c>
      <c r="E1462" s="146" t="s">
        <v>699</v>
      </c>
      <c r="G1462" s="196"/>
      <c r="H1462" s="196"/>
      <c r="I1462" s="196"/>
    </row>
    <row r="1463" spans="1:9">
      <c r="A1463" s="150" t="s">
        <v>91</v>
      </c>
      <c r="B1463" s="163" t="s">
        <v>271</v>
      </c>
      <c r="C1463" s="144">
        <v>94</v>
      </c>
      <c r="D1463" s="144">
        <v>99.42</v>
      </c>
      <c r="E1463" s="146" t="s">
        <v>699</v>
      </c>
      <c r="G1463" s="196"/>
      <c r="H1463" s="196"/>
      <c r="I1463" s="196"/>
    </row>
    <row r="1464" spans="1:9">
      <c r="A1464" s="150" t="s">
        <v>92</v>
      </c>
      <c r="B1464" s="163" t="s">
        <v>271</v>
      </c>
      <c r="C1464" s="144">
        <v>79.69</v>
      </c>
      <c r="D1464" s="144">
        <v>85.01</v>
      </c>
      <c r="E1464" s="146" t="s">
        <v>699</v>
      </c>
      <c r="G1464" s="196"/>
      <c r="H1464" s="196"/>
      <c r="I1464" s="196"/>
    </row>
    <row r="1465" spans="1:9">
      <c r="A1465" s="150" t="s">
        <v>93</v>
      </c>
      <c r="B1465" s="163" t="s">
        <v>271</v>
      </c>
      <c r="C1465" s="144">
        <v>58.04</v>
      </c>
      <c r="D1465" s="144">
        <v>61.17</v>
      </c>
      <c r="E1465" s="146" t="s">
        <v>699</v>
      </c>
      <c r="G1465" s="196"/>
      <c r="H1465" s="196"/>
      <c r="I1465" s="196"/>
    </row>
    <row r="1466" spans="1:9">
      <c r="A1466" s="150" t="s">
        <v>94</v>
      </c>
      <c r="B1466" s="163" t="s">
        <v>271</v>
      </c>
      <c r="C1466" s="144">
        <v>36.82</v>
      </c>
      <c r="D1466" s="144">
        <v>38.909999999999997</v>
      </c>
      <c r="E1466" s="146" t="s">
        <v>699</v>
      </c>
      <c r="G1466" s="196"/>
      <c r="H1466" s="196"/>
      <c r="I1466" s="196"/>
    </row>
    <row r="1467" spans="1:9">
      <c r="A1467" s="150" t="s">
        <v>95</v>
      </c>
      <c r="B1467" s="163" t="s">
        <v>271</v>
      </c>
      <c r="C1467" s="144">
        <v>75.2</v>
      </c>
      <c r="D1467" s="144">
        <v>80.08</v>
      </c>
      <c r="E1467" s="146" t="s">
        <v>699</v>
      </c>
      <c r="G1467" s="196"/>
      <c r="H1467" s="196"/>
      <c r="I1467" s="196"/>
    </row>
    <row r="1468" spans="1:9">
      <c r="A1468" s="150" t="s">
        <v>96</v>
      </c>
      <c r="B1468" s="163" t="s">
        <v>271</v>
      </c>
      <c r="C1468" s="144">
        <v>57.66</v>
      </c>
      <c r="D1468" s="144">
        <v>61.49</v>
      </c>
      <c r="E1468" s="146" t="s">
        <v>699</v>
      </c>
      <c r="G1468" s="196"/>
      <c r="H1468" s="196"/>
      <c r="I1468" s="196"/>
    </row>
    <row r="1469" spans="1:9">
      <c r="A1469" s="150" t="s">
        <v>97</v>
      </c>
      <c r="B1469" s="163" t="s">
        <v>271</v>
      </c>
      <c r="C1469" s="144">
        <v>89.33</v>
      </c>
      <c r="D1469" s="144">
        <v>94.88</v>
      </c>
      <c r="E1469" s="146" t="s">
        <v>699</v>
      </c>
      <c r="G1469" s="196"/>
      <c r="H1469" s="196"/>
      <c r="I1469" s="196"/>
    </row>
    <row r="1470" spans="1:9">
      <c r="A1470" s="150" t="s">
        <v>241</v>
      </c>
      <c r="B1470" s="163" t="s">
        <v>271</v>
      </c>
      <c r="C1470" s="144">
        <v>119.34</v>
      </c>
      <c r="D1470" s="144">
        <v>126.77</v>
      </c>
      <c r="E1470" s="146" t="s">
        <v>699</v>
      </c>
      <c r="G1470" s="196"/>
      <c r="H1470" s="196"/>
      <c r="I1470" s="196"/>
    </row>
    <row r="1471" spans="1:9">
      <c r="A1471" s="150" t="s">
        <v>242</v>
      </c>
      <c r="B1471" s="163" t="s">
        <v>271</v>
      </c>
      <c r="C1471" s="144">
        <v>63.61</v>
      </c>
      <c r="D1471" s="144">
        <v>68.45</v>
      </c>
      <c r="E1471" s="146" t="s">
        <v>699</v>
      </c>
      <c r="G1471" s="196"/>
      <c r="H1471" s="196"/>
      <c r="I1471" s="196"/>
    </row>
    <row r="1472" spans="1:9">
      <c r="A1472" s="150" t="s">
        <v>98</v>
      </c>
      <c r="B1472" s="163" t="s">
        <v>271</v>
      </c>
      <c r="C1472" s="144">
        <v>74.41</v>
      </c>
      <c r="D1472" s="144">
        <v>78.900000000000006</v>
      </c>
      <c r="E1472" s="146" t="s">
        <v>699</v>
      </c>
      <c r="G1472" s="196"/>
      <c r="H1472" s="196"/>
      <c r="I1472" s="196"/>
    </row>
    <row r="1473" spans="1:9">
      <c r="A1473" s="150" t="s">
        <v>243</v>
      </c>
      <c r="B1473" s="163" t="s">
        <v>271</v>
      </c>
      <c r="C1473" s="144">
        <v>91.69</v>
      </c>
      <c r="D1473" s="144">
        <v>97.7</v>
      </c>
      <c r="E1473" s="146" t="s">
        <v>699</v>
      </c>
      <c r="G1473" s="196"/>
      <c r="H1473" s="196"/>
      <c r="I1473" s="196"/>
    </row>
    <row r="1474" spans="1:9">
      <c r="A1474" s="150" t="s">
        <v>99</v>
      </c>
      <c r="B1474" s="163" t="s">
        <v>271</v>
      </c>
      <c r="C1474" s="144">
        <v>93.41</v>
      </c>
      <c r="D1474" s="144">
        <v>98.63</v>
      </c>
      <c r="E1474" s="146" t="s">
        <v>699</v>
      </c>
      <c r="G1474" s="196"/>
      <c r="H1474" s="196"/>
      <c r="I1474" s="196"/>
    </row>
    <row r="1475" spans="1:9">
      <c r="A1475" s="150" t="s">
        <v>100</v>
      </c>
      <c r="B1475" s="163" t="s">
        <v>271</v>
      </c>
      <c r="C1475" s="144">
        <v>64.959999999999994</v>
      </c>
      <c r="D1475" s="144">
        <v>69.44</v>
      </c>
      <c r="E1475" s="146" t="s">
        <v>699</v>
      </c>
      <c r="G1475" s="196"/>
      <c r="H1475" s="196"/>
      <c r="I1475" s="196"/>
    </row>
    <row r="1476" spans="1:9">
      <c r="A1476" s="150" t="s">
        <v>101</v>
      </c>
      <c r="B1476" s="163" t="s">
        <v>271</v>
      </c>
      <c r="C1476" s="144">
        <v>84.38</v>
      </c>
      <c r="D1476" s="144">
        <v>89.3</v>
      </c>
      <c r="E1476" s="146" t="s">
        <v>699</v>
      </c>
      <c r="G1476" s="196"/>
      <c r="H1476" s="196"/>
      <c r="I1476" s="196"/>
    </row>
    <row r="1477" spans="1:9">
      <c r="A1477" s="150" t="s">
        <v>102</v>
      </c>
      <c r="B1477" s="163" t="s">
        <v>271</v>
      </c>
      <c r="C1477" s="144">
        <v>36.520000000000003</v>
      </c>
      <c r="D1477" s="144">
        <v>39.020000000000003</v>
      </c>
      <c r="E1477" s="146" t="s">
        <v>699</v>
      </c>
      <c r="G1477" s="196"/>
      <c r="H1477" s="196"/>
      <c r="I1477" s="196"/>
    </row>
    <row r="1478" spans="1:9">
      <c r="A1478" s="150" t="s">
        <v>103</v>
      </c>
      <c r="B1478" s="163" t="s">
        <v>271</v>
      </c>
      <c r="C1478" s="144">
        <v>64.459999999999994</v>
      </c>
      <c r="D1478" s="144">
        <v>68.56</v>
      </c>
      <c r="E1478" s="146" t="s">
        <v>699</v>
      </c>
      <c r="G1478" s="196"/>
      <c r="H1478" s="196"/>
      <c r="I1478" s="196"/>
    </row>
    <row r="1479" spans="1:9">
      <c r="A1479" s="150" t="s">
        <v>104</v>
      </c>
      <c r="B1479" s="163" t="s">
        <v>271</v>
      </c>
      <c r="C1479" s="144">
        <v>49.34</v>
      </c>
      <c r="D1479" s="144">
        <v>52.25</v>
      </c>
      <c r="E1479" s="146" t="s">
        <v>699</v>
      </c>
      <c r="G1479" s="196"/>
      <c r="H1479" s="196"/>
      <c r="I1479" s="196"/>
    </row>
    <row r="1480" spans="1:9">
      <c r="A1480" s="150" t="s">
        <v>105</v>
      </c>
      <c r="B1480" s="163" t="s">
        <v>271</v>
      </c>
      <c r="C1480" s="144">
        <v>88.67</v>
      </c>
      <c r="D1480" s="144">
        <v>93.83</v>
      </c>
      <c r="E1480" s="146" t="s">
        <v>699</v>
      </c>
      <c r="G1480" s="196"/>
      <c r="H1480" s="196"/>
      <c r="I1480" s="196"/>
    </row>
    <row r="1481" spans="1:9">
      <c r="A1481" s="150" t="s">
        <v>106</v>
      </c>
      <c r="B1481" s="163" t="s">
        <v>271</v>
      </c>
      <c r="C1481" s="144">
        <v>72.900000000000006</v>
      </c>
      <c r="D1481" s="144">
        <v>77.37</v>
      </c>
      <c r="E1481" s="146" t="s">
        <v>699</v>
      </c>
      <c r="G1481" s="196"/>
      <c r="H1481" s="196"/>
      <c r="I1481" s="196"/>
    </row>
    <row r="1482" spans="1:9">
      <c r="A1482" s="150" t="s">
        <v>107</v>
      </c>
      <c r="B1482" s="163" t="s">
        <v>271</v>
      </c>
      <c r="C1482" s="144">
        <v>118.11</v>
      </c>
      <c r="D1482" s="144">
        <v>124.75</v>
      </c>
      <c r="E1482" s="146" t="s">
        <v>699</v>
      </c>
      <c r="G1482" s="196"/>
      <c r="H1482" s="196"/>
      <c r="I1482" s="196"/>
    </row>
    <row r="1483" spans="1:9">
      <c r="A1483" s="150" t="s">
        <v>108</v>
      </c>
      <c r="B1483" s="163" t="s">
        <v>271</v>
      </c>
      <c r="C1483" s="144">
        <v>95.22</v>
      </c>
      <c r="D1483" s="144">
        <v>101.77</v>
      </c>
      <c r="E1483" s="146" t="s">
        <v>699</v>
      </c>
      <c r="G1483" s="196"/>
      <c r="H1483" s="196"/>
      <c r="I1483" s="196"/>
    </row>
    <row r="1484" spans="1:9">
      <c r="A1484" s="150" t="s">
        <v>109</v>
      </c>
      <c r="B1484" s="163" t="s">
        <v>271</v>
      </c>
      <c r="C1484" s="144">
        <v>120.74</v>
      </c>
      <c r="D1484" s="144">
        <v>128.77000000000001</v>
      </c>
      <c r="E1484" s="146" t="s">
        <v>699</v>
      </c>
      <c r="G1484" s="196"/>
      <c r="H1484" s="196"/>
      <c r="I1484" s="196"/>
    </row>
    <row r="1485" spans="1:9">
      <c r="A1485" s="150" t="s">
        <v>110</v>
      </c>
      <c r="B1485" s="163" t="s">
        <v>271</v>
      </c>
      <c r="C1485" s="144">
        <v>39.46</v>
      </c>
      <c r="D1485" s="144">
        <v>41.93</v>
      </c>
      <c r="E1485" s="144">
        <v>46.31</v>
      </c>
      <c r="G1485" s="196"/>
      <c r="H1485" s="196"/>
      <c r="I1485" s="196"/>
    </row>
    <row r="1486" spans="1:9">
      <c r="A1486" s="150" t="s">
        <v>244</v>
      </c>
      <c r="B1486" s="163" t="s">
        <v>271</v>
      </c>
      <c r="C1486" s="144">
        <v>72.900000000000006</v>
      </c>
      <c r="D1486" s="144">
        <v>76.930000000000007</v>
      </c>
      <c r="E1486" s="146" t="s">
        <v>699</v>
      </c>
      <c r="G1486" s="196"/>
      <c r="H1486" s="196"/>
      <c r="I1486" s="196"/>
    </row>
    <row r="1487" spans="1:9">
      <c r="A1487" s="150" t="s">
        <v>111</v>
      </c>
      <c r="B1487" s="163" t="s">
        <v>271</v>
      </c>
      <c r="C1487" s="144">
        <v>72.61</v>
      </c>
      <c r="D1487" s="144">
        <v>77.16</v>
      </c>
      <c r="E1487" s="146" t="s">
        <v>699</v>
      </c>
      <c r="G1487" s="196"/>
      <c r="H1487" s="196"/>
      <c r="I1487" s="196"/>
    </row>
    <row r="1488" spans="1:9">
      <c r="A1488" s="150" t="s">
        <v>112</v>
      </c>
      <c r="B1488" s="163" t="s">
        <v>271</v>
      </c>
      <c r="C1488" s="144">
        <v>55.69</v>
      </c>
      <c r="D1488" s="144">
        <v>59.25</v>
      </c>
      <c r="E1488" s="146" t="s">
        <v>699</v>
      </c>
      <c r="G1488" s="196"/>
      <c r="H1488" s="196"/>
      <c r="I1488" s="196"/>
    </row>
    <row r="1489" spans="1:9">
      <c r="A1489" s="150" t="s">
        <v>245</v>
      </c>
      <c r="B1489" s="163" t="s">
        <v>271</v>
      </c>
      <c r="C1489" s="144">
        <v>94.61</v>
      </c>
      <c r="D1489" s="144">
        <v>100.49</v>
      </c>
      <c r="E1489" s="146" t="s">
        <v>699</v>
      </c>
      <c r="G1489" s="196"/>
      <c r="H1489" s="196"/>
      <c r="I1489" s="196"/>
    </row>
    <row r="1490" spans="1:9">
      <c r="A1490" s="150" t="s">
        <v>113</v>
      </c>
      <c r="B1490" s="163" t="s">
        <v>271</v>
      </c>
      <c r="C1490" s="144">
        <v>54.65</v>
      </c>
      <c r="D1490" s="144">
        <v>58.85</v>
      </c>
      <c r="E1490" s="146" t="s">
        <v>699</v>
      </c>
      <c r="G1490" s="196"/>
      <c r="H1490" s="196"/>
      <c r="I1490" s="196"/>
    </row>
    <row r="1491" spans="1:9">
      <c r="A1491" s="150" t="s">
        <v>114</v>
      </c>
      <c r="B1491" s="163" t="s">
        <v>271</v>
      </c>
      <c r="C1491" s="144">
        <v>40.32</v>
      </c>
      <c r="D1491" s="144">
        <v>42.87</v>
      </c>
      <c r="E1491" s="146" t="s">
        <v>699</v>
      </c>
      <c r="G1491" s="196"/>
      <c r="H1491" s="196"/>
      <c r="I1491" s="196"/>
    </row>
    <row r="1492" spans="1:9">
      <c r="A1492" s="150" t="s">
        <v>246</v>
      </c>
      <c r="B1492" s="163" t="s">
        <v>271</v>
      </c>
      <c r="C1492" s="144">
        <v>75.92</v>
      </c>
      <c r="D1492" s="144">
        <v>80.680000000000007</v>
      </c>
      <c r="E1492" s="146" t="s">
        <v>699</v>
      </c>
      <c r="G1492" s="196"/>
      <c r="H1492" s="196"/>
      <c r="I1492" s="196"/>
    </row>
    <row r="1493" spans="1:9">
      <c r="A1493" s="150" t="s">
        <v>115</v>
      </c>
      <c r="B1493" s="163" t="s">
        <v>271</v>
      </c>
      <c r="C1493" s="144">
        <v>62.88</v>
      </c>
      <c r="D1493" s="144">
        <v>66.45</v>
      </c>
      <c r="E1493" s="144">
        <v>73.58</v>
      </c>
      <c r="G1493" s="196"/>
      <c r="H1493" s="196"/>
      <c r="I1493" s="196"/>
    </row>
    <row r="1494" spans="1:9">
      <c r="A1494" s="150" t="s">
        <v>116</v>
      </c>
      <c r="B1494" s="163" t="s">
        <v>271</v>
      </c>
      <c r="C1494" s="144">
        <v>78.92</v>
      </c>
      <c r="D1494" s="144">
        <v>83.69</v>
      </c>
      <c r="E1494" s="144">
        <v>92.83</v>
      </c>
      <c r="G1494" s="196"/>
      <c r="H1494" s="196"/>
      <c r="I1494" s="196"/>
    </row>
    <row r="1495" spans="1:9">
      <c r="A1495" s="150" t="s">
        <v>41</v>
      </c>
      <c r="B1495" s="163" t="s">
        <v>271</v>
      </c>
      <c r="C1495" s="144">
        <v>45.34</v>
      </c>
      <c r="D1495" s="144">
        <v>48.47</v>
      </c>
      <c r="E1495" s="144">
        <v>53.46</v>
      </c>
      <c r="G1495" s="196"/>
      <c r="H1495" s="196"/>
      <c r="I1495" s="196"/>
    </row>
    <row r="1496" spans="1:9">
      <c r="A1496" s="150" t="s">
        <v>117</v>
      </c>
      <c r="B1496" s="163" t="s">
        <v>271</v>
      </c>
      <c r="C1496" s="144">
        <v>73.61</v>
      </c>
      <c r="D1496" s="144">
        <v>78.28</v>
      </c>
      <c r="E1496" s="146" t="s">
        <v>699</v>
      </c>
      <c r="G1496" s="196"/>
      <c r="H1496" s="196"/>
      <c r="I1496" s="196"/>
    </row>
    <row r="1497" spans="1:9">
      <c r="A1497" s="150" t="s">
        <v>118</v>
      </c>
      <c r="B1497" s="163" t="s">
        <v>271</v>
      </c>
      <c r="C1497" s="144">
        <v>54.64</v>
      </c>
      <c r="D1497" s="144">
        <v>57.92</v>
      </c>
      <c r="E1497" s="146" t="s">
        <v>699</v>
      </c>
      <c r="G1497" s="196"/>
      <c r="H1497" s="196"/>
      <c r="I1497" s="196"/>
    </row>
    <row r="1498" spans="1:9">
      <c r="A1498" s="150" t="s">
        <v>119</v>
      </c>
      <c r="B1498" s="163" t="s">
        <v>271</v>
      </c>
      <c r="C1498" s="144">
        <v>64.06</v>
      </c>
      <c r="D1498" s="144">
        <v>68.52</v>
      </c>
      <c r="E1498" s="144">
        <v>75.58</v>
      </c>
      <c r="G1498" s="196"/>
      <c r="H1498" s="196"/>
      <c r="I1498" s="196"/>
    </row>
    <row r="1499" spans="1:9">
      <c r="A1499" s="150" t="s">
        <v>120</v>
      </c>
      <c r="B1499" s="163" t="s">
        <v>271</v>
      </c>
      <c r="C1499" s="144">
        <v>120.87</v>
      </c>
      <c r="D1499" s="144">
        <v>128.51</v>
      </c>
      <c r="E1499" s="144">
        <v>140.36000000000001</v>
      </c>
      <c r="G1499" s="196"/>
      <c r="H1499" s="196"/>
      <c r="I1499" s="196"/>
    </row>
    <row r="1500" spans="1:9">
      <c r="A1500" s="150" t="s">
        <v>121</v>
      </c>
      <c r="B1500" s="163" t="s">
        <v>271</v>
      </c>
      <c r="C1500" s="144">
        <v>94.01</v>
      </c>
      <c r="D1500" s="144">
        <v>100.58</v>
      </c>
      <c r="E1500" s="144">
        <v>109.78</v>
      </c>
      <c r="G1500" s="196"/>
      <c r="H1500" s="196"/>
      <c r="I1500" s="196"/>
    </row>
    <row r="1501" spans="1:9">
      <c r="A1501" s="150" t="s">
        <v>122</v>
      </c>
      <c r="B1501" s="163" t="s">
        <v>271</v>
      </c>
      <c r="C1501" s="144">
        <v>72.11</v>
      </c>
      <c r="D1501" s="144">
        <v>76.28</v>
      </c>
      <c r="E1501" s="146" t="s">
        <v>699</v>
      </c>
      <c r="G1501" s="196"/>
      <c r="H1501" s="196"/>
      <c r="I1501" s="196"/>
    </row>
    <row r="1502" spans="1:9">
      <c r="A1502" s="150" t="s">
        <v>123</v>
      </c>
      <c r="B1502" s="163" t="s">
        <v>271</v>
      </c>
      <c r="C1502" s="144">
        <v>57.5</v>
      </c>
      <c r="D1502" s="144">
        <v>61.02</v>
      </c>
      <c r="E1502" s="146" t="s">
        <v>699</v>
      </c>
      <c r="G1502" s="196"/>
      <c r="H1502" s="196"/>
      <c r="I1502" s="196"/>
    </row>
    <row r="1503" spans="1:9">
      <c r="A1503" s="150" t="s">
        <v>124</v>
      </c>
      <c r="B1503" s="163" t="s">
        <v>271</v>
      </c>
      <c r="C1503" s="144">
        <v>44.72</v>
      </c>
      <c r="D1503" s="144">
        <v>47.72</v>
      </c>
      <c r="E1503" s="146" t="s">
        <v>699</v>
      </c>
      <c r="G1503" s="196"/>
      <c r="H1503" s="196"/>
      <c r="I1503" s="196"/>
    </row>
    <row r="1504" spans="1:9">
      <c r="A1504" s="150" t="s">
        <v>247</v>
      </c>
      <c r="B1504" s="163" t="s">
        <v>271</v>
      </c>
      <c r="C1504" s="144">
        <v>74.39</v>
      </c>
      <c r="D1504" s="144">
        <v>79.040000000000006</v>
      </c>
      <c r="E1504" s="146" t="s">
        <v>699</v>
      </c>
      <c r="G1504" s="196"/>
      <c r="H1504" s="196"/>
      <c r="I1504" s="196"/>
    </row>
    <row r="1505" spans="1:9">
      <c r="A1505" s="150" t="s">
        <v>248</v>
      </c>
      <c r="B1505" s="163" t="s">
        <v>271</v>
      </c>
      <c r="C1505" s="144">
        <v>37.83</v>
      </c>
      <c r="D1505" s="144">
        <v>39.950000000000003</v>
      </c>
      <c r="E1505" s="146" t="s">
        <v>699</v>
      </c>
      <c r="G1505" s="196"/>
      <c r="H1505" s="196"/>
      <c r="I1505" s="196"/>
    </row>
    <row r="1506" spans="1:9">
      <c r="A1506" s="150" t="s">
        <v>125</v>
      </c>
      <c r="B1506" s="163" t="s">
        <v>271</v>
      </c>
      <c r="C1506" s="144">
        <v>72.45</v>
      </c>
      <c r="D1506" s="144">
        <v>77.02</v>
      </c>
      <c r="E1506" s="146" t="s">
        <v>699</v>
      </c>
      <c r="G1506" s="196"/>
      <c r="H1506" s="196"/>
      <c r="I1506" s="196"/>
    </row>
    <row r="1507" spans="1:9">
      <c r="A1507" s="150" t="s">
        <v>249</v>
      </c>
      <c r="B1507" s="163" t="s">
        <v>271</v>
      </c>
      <c r="C1507" s="144">
        <v>95.63</v>
      </c>
      <c r="D1507" s="144">
        <v>101.94</v>
      </c>
      <c r="E1507" s="146" t="s">
        <v>699</v>
      </c>
      <c r="G1507" s="196"/>
      <c r="H1507" s="196"/>
      <c r="I1507" s="196"/>
    </row>
    <row r="1508" spans="1:9">
      <c r="A1508" s="150" t="s">
        <v>250</v>
      </c>
      <c r="B1508" s="163" t="s">
        <v>271</v>
      </c>
      <c r="C1508" s="144">
        <v>117.37</v>
      </c>
      <c r="D1508" s="144">
        <v>124.05</v>
      </c>
      <c r="E1508" s="146" t="s">
        <v>699</v>
      </c>
      <c r="G1508" s="196"/>
      <c r="H1508" s="196"/>
      <c r="I1508" s="196"/>
    </row>
    <row r="1509" spans="1:9">
      <c r="A1509" s="150" t="s">
        <v>126</v>
      </c>
      <c r="B1509" s="163" t="s">
        <v>271</v>
      </c>
      <c r="C1509" s="144">
        <v>50.86</v>
      </c>
      <c r="D1509" s="144">
        <v>53.33</v>
      </c>
      <c r="E1509" s="146" t="s">
        <v>699</v>
      </c>
      <c r="G1509" s="196"/>
      <c r="H1509" s="196"/>
      <c r="I1509" s="196"/>
    </row>
    <row r="1510" spans="1:9">
      <c r="A1510" s="150" t="s">
        <v>127</v>
      </c>
      <c r="B1510" s="163" t="s">
        <v>271</v>
      </c>
      <c r="C1510" s="144">
        <v>40.659999999999997</v>
      </c>
      <c r="D1510" s="144">
        <v>43.21</v>
      </c>
      <c r="E1510" s="146" t="s">
        <v>699</v>
      </c>
      <c r="G1510" s="196"/>
      <c r="H1510" s="196"/>
      <c r="I1510" s="196"/>
    </row>
    <row r="1511" spans="1:9">
      <c r="A1511" s="150" t="s">
        <v>128</v>
      </c>
      <c r="B1511" s="163" t="s">
        <v>271</v>
      </c>
      <c r="C1511" s="144">
        <v>55.4</v>
      </c>
      <c r="D1511" s="144">
        <v>58.9</v>
      </c>
      <c r="E1511" s="146" t="s">
        <v>699</v>
      </c>
      <c r="G1511" s="196"/>
      <c r="H1511" s="196"/>
      <c r="I1511" s="196"/>
    </row>
    <row r="1512" spans="1:9">
      <c r="A1512" s="150" t="s">
        <v>129</v>
      </c>
      <c r="B1512" s="163" t="s">
        <v>271</v>
      </c>
      <c r="C1512" s="144">
        <v>77.27</v>
      </c>
      <c r="D1512" s="144">
        <v>82.09</v>
      </c>
      <c r="E1512" s="146" t="s">
        <v>699</v>
      </c>
      <c r="G1512" s="196"/>
      <c r="H1512" s="196"/>
      <c r="I1512" s="196"/>
    </row>
    <row r="1513" spans="1:9">
      <c r="A1513" s="150" t="s">
        <v>130</v>
      </c>
      <c r="B1513" s="163" t="s">
        <v>271</v>
      </c>
      <c r="C1513" s="144">
        <v>80.19</v>
      </c>
      <c r="D1513" s="144">
        <v>85.48</v>
      </c>
      <c r="E1513" s="146" t="s">
        <v>699</v>
      </c>
      <c r="G1513" s="196"/>
      <c r="H1513" s="196"/>
      <c r="I1513" s="196"/>
    </row>
    <row r="1514" spans="1:9">
      <c r="A1514" s="150" t="s">
        <v>131</v>
      </c>
      <c r="B1514" s="163" t="s">
        <v>271</v>
      </c>
      <c r="C1514" s="144">
        <v>68.39</v>
      </c>
      <c r="D1514" s="144">
        <v>72.8</v>
      </c>
      <c r="E1514" s="146" t="s">
        <v>699</v>
      </c>
      <c r="G1514" s="196"/>
      <c r="H1514" s="196"/>
      <c r="I1514" s="196"/>
    </row>
    <row r="1515" spans="1:9">
      <c r="A1515" s="150" t="s">
        <v>132</v>
      </c>
      <c r="B1515" s="163" t="s">
        <v>271</v>
      </c>
      <c r="C1515" s="144">
        <v>49.21</v>
      </c>
      <c r="D1515" s="144">
        <v>52.34</v>
      </c>
      <c r="E1515" s="146" t="s">
        <v>699</v>
      </c>
      <c r="G1515" s="196"/>
      <c r="H1515" s="196"/>
      <c r="I1515" s="196"/>
    </row>
    <row r="1516" spans="1:9">
      <c r="A1516" s="150" t="s">
        <v>251</v>
      </c>
      <c r="B1516" s="163" t="s">
        <v>271</v>
      </c>
      <c r="C1516" s="144">
        <v>66.77</v>
      </c>
      <c r="D1516" s="144">
        <v>70.540000000000006</v>
      </c>
      <c r="E1516" s="146" t="s">
        <v>699</v>
      </c>
      <c r="G1516" s="196"/>
      <c r="H1516" s="196"/>
      <c r="I1516" s="196"/>
    </row>
    <row r="1517" spans="1:9">
      <c r="A1517" s="150" t="s">
        <v>133</v>
      </c>
      <c r="B1517" s="163" t="s">
        <v>271</v>
      </c>
      <c r="C1517" s="144">
        <v>74.78</v>
      </c>
      <c r="D1517" s="144">
        <v>80.02</v>
      </c>
      <c r="E1517" s="146" t="s">
        <v>699</v>
      </c>
      <c r="G1517" s="196"/>
      <c r="H1517" s="196"/>
      <c r="I1517" s="196"/>
    </row>
    <row r="1518" spans="1:9">
      <c r="A1518" s="150" t="s">
        <v>134</v>
      </c>
      <c r="B1518" s="163" t="s">
        <v>271</v>
      </c>
      <c r="C1518" s="144">
        <v>48.26</v>
      </c>
      <c r="D1518" s="144">
        <v>50.96</v>
      </c>
      <c r="E1518" s="146" t="s">
        <v>699</v>
      </c>
      <c r="G1518" s="196"/>
      <c r="H1518" s="196"/>
      <c r="I1518" s="196"/>
    </row>
    <row r="1519" spans="1:9">
      <c r="A1519" s="150" t="s">
        <v>135</v>
      </c>
      <c r="B1519" s="163" t="s">
        <v>271</v>
      </c>
      <c r="C1519" s="144">
        <v>90.27</v>
      </c>
      <c r="D1519" s="144">
        <v>95.4</v>
      </c>
      <c r="E1519" s="146" t="s">
        <v>699</v>
      </c>
      <c r="G1519" s="196"/>
      <c r="H1519" s="196"/>
      <c r="I1519" s="196"/>
    </row>
    <row r="1520" spans="1:9">
      <c r="A1520" s="150" t="s">
        <v>136</v>
      </c>
      <c r="B1520" s="163" t="s">
        <v>271</v>
      </c>
      <c r="C1520" s="144">
        <v>72.28</v>
      </c>
      <c r="D1520" s="144">
        <v>77.099999999999994</v>
      </c>
      <c r="E1520" s="146" t="s">
        <v>699</v>
      </c>
      <c r="G1520" s="196"/>
      <c r="H1520" s="196"/>
      <c r="I1520" s="196"/>
    </row>
    <row r="1521" spans="1:9">
      <c r="A1521" s="150" t="s">
        <v>137</v>
      </c>
      <c r="B1521" s="163" t="s">
        <v>271</v>
      </c>
      <c r="C1521" s="144">
        <v>86.88</v>
      </c>
      <c r="D1521" s="144">
        <v>92.28</v>
      </c>
      <c r="E1521" s="146" t="s">
        <v>699</v>
      </c>
      <c r="G1521" s="196"/>
      <c r="H1521" s="196"/>
      <c r="I1521" s="196"/>
    </row>
    <row r="1522" spans="1:9">
      <c r="A1522" s="150" t="s">
        <v>138</v>
      </c>
      <c r="B1522" s="163" t="s">
        <v>271</v>
      </c>
      <c r="C1522" s="144">
        <v>65.25</v>
      </c>
      <c r="D1522" s="144">
        <v>69.08</v>
      </c>
      <c r="E1522" s="146" t="s">
        <v>699</v>
      </c>
      <c r="G1522" s="196"/>
      <c r="H1522" s="196"/>
      <c r="I1522" s="196"/>
    </row>
    <row r="1523" spans="1:9">
      <c r="A1523" s="150" t="s">
        <v>139</v>
      </c>
      <c r="B1523" s="163" t="s">
        <v>271</v>
      </c>
      <c r="C1523" s="144">
        <v>110.66</v>
      </c>
      <c r="D1523" s="144">
        <v>117.68</v>
      </c>
      <c r="E1523" s="146" t="s">
        <v>699</v>
      </c>
      <c r="G1523" s="196"/>
      <c r="H1523" s="196"/>
      <c r="I1523" s="196"/>
    </row>
    <row r="1524" spans="1:9">
      <c r="A1524" s="150" t="s">
        <v>140</v>
      </c>
      <c r="B1524" s="163" t="s">
        <v>271</v>
      </c>
      <c r="C1524" s="144">
        <v>50.48</v>
      </c>
      <c r="D1524" s="144">
        <v>54.02</v>
      </c>
      <c r="E1524" s="146" t="s">
        <v>699</v>
      </c>
      <c r="G1524" s="196"/>
      <c r="H1524" s="196"/>
      <c r="I1524" s="196"/>
    </row>
    <row r="1525" spans="1:9">
      <c r="A1525" s="150" t="s">
        <v>141</v>
      </c>
      <c r="B1525" s="163" t="s">
        <v>271</v>
      </c>
      <c r="C1525" s="144">
        <v>89.72</v>
      </c>
      <c r="D1525" s="144">
        <v>95.43</v>
      </c>
      <c r="E1525" s="146" t="s">
        <v>699</v>
      </c>
      <c r="G1525" s="196"/>
      <c r="H1525" s="196"/>
      <c r="I1525" s="196"/>
    </row>
    <row r="1526" spans="1:9">
      <c r="A1526" s="150" t="s">
        <v>142</v>
      </c>
      <c r="B1526" s="163" t="s">
        <v>271</v>
      </c>
      <c r="C1526" s="144">
        <v>137.16999999999999</v>
      </c>
      <c r="D1526" s="144">
        <v>146.55000000000001</v>
      </c>
      <c r="E1526" s="146" t="s">
        <v>699</v>
      </c>
      <c r="G1526" s="196"/>
      <c r="H1526" s="196"/>
      <c r="I1526" s="196"/>
    </row>
    <row r="1527" spans="1:9">
      <c r="A1527" s="150" t="s">
        <v>143</v>
      </c>
      <c r="B1527" s="163" t="s">
        <v>271</v>
      </c>
      <c r="C1527" s="144">
        <v>63.85</v>
      </c>
      <c r="D1527" s="144">
        <v>68.03</v>
      </c>
      <c r="E1527" s="146" t="s">
        <v>699</v>
      </c>
      <c r="G1527" s="196"/>
      <c r="H1527" s="196"/>
      <c r="I1527" s="196"/>
    </row>
    <row r="1528" spans="1:9">
      <c r="A1528" s="150" t="s">
        <v>189</v>
      </c>
      <c r="B1528" s="163" t="s">
        <v>271</v>
      </c>
      <c r="C1528" s="144" t="s">
        <v>699</v>
      </c>
      <c r="D1528" s="144">
        <v>159.68</v>
      </c>
      <c r="E1528" s="146" t="s">
        <v>699</v>
      </c>
      <c r="G1528" s="196"/>
      <c r="H1528" s="196"/>
      <c r="I1528" s="196"/>
    </row>
    <row r="1529" spans="1:9">
      <c r="A1529" s="150" t="s">
        <v>144</v>
      </c>
      <c r="B1529" s="163" t="s">
        <v>271</v>
      </c>
      <c r="C1529" s="144">
        <v>110.52</v>
      </c>
      <c r="D1529" s="144">
        <v>118.17</v>
      </c>
      <c r="E1529" s="146" t="s">
        <v>699</v>
      </c>
      <c r="G1529" s="196"/>
      <c r="H1529" s="196"/>
      <c r="I1529" s="196"/>
    </row>
    <row r="1530" spans="1:9">
      <c r="A1530" s="150" t="s">
        <v>252</v>
      </c>
      <c r="B1530" s="163" t="s">
        <v>271</v>
      </c>
      <c r="C1530" s="144">
        <v>69.989999999999995</v>
      </c>
      <c r="D1530" s="144">
        <v>74.790000000000006</v>
      </c>
      <c r="E1530" s="146" t="s">
        <v>699</v>
      </c>
      <c r="G1530" s="196"/>
      <c r="H1530" s="196"/>
      <c r="I1530" s="196"/>
    </row>
    <row r="1531" spans="1:9">
      <c r="A1531" s="150" t="s">
        <v>145</v>
      </c>
      <c r="B1531" s="163" t="s">
        <v>271</v>
      </c>
      <c r="C1531" s="144">
        <v>96.83</v>
      </c>
      <c r="D1531" s="144">
        <v>103.3</v>
      </c>
      <c r="E1531" s="146" t="s">
        <v>699</v>
      </c>
      <c r="G1531" s="196"/>
      <c r="H1531" s="196"/>
      <c r="I1531" s="196"/>
    </row>
    <row r="1532" spans="1:9">
      <c r="A1532" s="150" t="s">
        <v>146</v>
      </c>
      <c r="B1532" s="163" t="s">
        <v>271</v>
      </c>
      <c r="C1532" s="144">
        <v>96.86</v>
      </c>
      <c r="D1532" s="144">
        <v>102.93</v>
      </c>
      <c r="E1532" s="146" t="s">
        <v>699</v>
      </c>
      <c r="G1532" s="196"/>
      <c r="H1532" s="196"/>
      <c r="I1532" s="196"/>
    </row>
    <row r="1533" spans="1:9">
      <c r="A1533" s="150" t="s">
        <v>147</v>
      </c>
      <c r="B1533" s="163" t="s">
        <v>271</v>
      </c>
      <c r="C1533" s="144">
        <v>63.82</v>
      </c>
      <c r="D1533" s="144">
        <v>67.88</v>
      </c>
      <c r="E1533" s="146" t="s">
        <v>699</v>
      </c>
      <c r="G1533" s="196"/>
      <c r="H1533" s="196"/>
      <c r="I1533" s="196"/>
    </row>
    <row r="1534" spans="1:9">
      <c r="A1534" s="150" t="s">
        <v>148</v>
      </c>
      <c r="B1534" s="163" t="s">
        <v>271</v>
      </c>
      <c r="C1534" s="144">
        <v>45.06</v>
      </c>
      <c r="D1534" s="144">
        <v>47.79</v>
      </c>
      <c r="E1534" s="146" t="s">
        <v>699</v>
      </c>
      <c r="G1534" s="196"/>
      <c r="H1534" s="196"/>
      <c r="I1534" s="196"/>
    </row>
    <row r="1535" spans="1:9">
      <c r="A1535" s="150" t="s">
        <v>149</v>
      </c>
      <c r="B1535" s="163" t="s">
        <v>271</v>
      </c>
      <c r="C1535" s="144">
        <v>93.33</v>
      </c>
      <c r="D1535" s="144">
        <v>98.82</v>
      </c>
      <c r="E1535" s="146" t="s">
        <v>699</v>
      </c>
      <c r="G1535" s="196"/>
      <c r="H1535" s="196"/>
      <c r="I1535" s="196"/>
    </row>
    <row r="1536" spans="1:9">
      <c r="A1536" s="150" t="s">
        <v>150</v>
      </c>
      <c r="B1536" s="163" t="s">
        <v>271</v>
      </c>
      <c r="C1536" s="144">
        <v>36.46</v>
      </c>
      <c r="D1536" s="144">
        <v>39.229999999999997</v>
      </c>
      <c r="E1536" s="146" t="s">
        <v>699</v>
      </c>
      <c r="G1536" s="196"/>
      <c r="H1536" s="196"/>
      <c r="I1536" s="196"/>
    </row>
    <row r="1537" spans="1:9">
      <c r="A1537" s="150" t="s">
        <v>151</v>
      </c>
      <c r="B1537" s="163" t="s">
        <v>271</v>
      </c>
      <c r="C1537" s="144">
        <v>76.8</v>
      </c>
      <c r="D1537" s="144">
        <v>82.01</v>
      </c>
      <c r="E1537" s="146" t="s">
        <v>699</v>
      </c>
      <c r="G1537" s="196"/>
      <c r="H1537" s="196"/>
      <c r="I1537" s="196"/>
    </row>
    <row r="1538" spans="1:9">
      <c r="A1538" s="150" t="s">
        <v>152</v>
      </c>
      <c r="B1538" s="163" t="s">
        <v>271</v>
      </c>
      <c r="C1538" s="144">
        <v>58.43</v>
      </c>
      <c r="D1538" s="144">
        <v>61.82</v>
      </c>
      <c r="E1538" s="146" t="s">
        <v>699</v>
      </c>
      <c r="G1538" s="196"/>
      <c r="H1538" s="196"/>
      <c r="I1538" s="196"/>
    </row>
    <row r="1539" spans="1:9">
      <c r="A1539" s="150" t="s">
        <v>153</v>
      </c>
      <c r="B1539" s="163" t="s">
        <v>271</v>
      </c>
      <c r="C1539" s="144">
        <v>96.88</v>
      </c>
      <c r="D1539" s="144">
        <v>103.53</v>
      </c>
      <c r="E1539" s="146" t="s">
        <v>699</v>
      </c>
      <c r="G1539" s="196"/>
      <c r="H1539" s="196"/>
      <c r="I1539" s="196"/>
    </row>
    <row r="1540" spans="1:9">
      <c r="A1540" s="150" t="s">
        <v>154</v>
      </c>
      <c r="B1540" s="163" t="s">
        <v>271</v>
      </c>
      <c r="C1540" s="144">
        <v>45.15</v>
      </c>
      <c r="D1540" s="144">
        <v>47.95</v>
      </c>
      <c r="E1540" s="146" t="s">
        <v>699</v>
      </c>
      <c r="G1540" s="196"/>
      <c r="H1540" s="196"/>
      <c r="I1540" s="196"/>
    </row>
    <row r="1541" spans="1:9">
      <c r="A1541" s="150" t="s">
        <v>155</v>
      </c>
      <c r="B1541" s="163" t="s">
        <v>271</v>
      </c>
      <c r="C1541" s="144">
        <v>70.680000000000007</v>
      </c>
      <c r="D1541" s="144">
        <v>74.87</v>
      </c>
      <c r="E1541" s="144">
        <v>82.84</v>
      </c>
      <c r="G1541" s="196"/>
      <c r="H1541" s="196"/>
      <c r="I1541" s="196"/>
    </row>
    <row r="1542" spans="1:9">
      <c r="A1542" s="150" t="s">
        <v>253</v>
      </c>
      <c r="B1542" s="163" t="s">
        <v>271</v>
      </c>
      <c r="C1542" s="144">
        <v>98.24</v>
      </c>
      <c r="D1542" s="144">
        <v>104.09</v>
      </c>
      <c r="E1542" s="144">
        <v>115.14</v>
      </c>
      <c r="G1542" s="196"/>
      <c r="H1542" s="196"/>
      <c r="I1542" s="196"/>
    </row>
    <row r="1543" spans="1:9">
      <c r="A1543" s="150" t="s">
        <v>156</v>
      </c>
      <c r="B1543" s="163" t="s">
        <v>271</v>
      </c>
      <c r="C1543" s="144">
        <v>98.69</v>
      </c>
      <c r="D1543" s="144">
        <v>105.5</v>
      </c>
      <c r="E1543" s="146" t="s">
        <v>699</v>
      </c>
      <c r="G1543" s="196"/>
      <c r="H1543" s="196"/>
      <c r="I1543" s="196"/>
    </row>
    <row r="1544" spans="1:9">
      <c r="A1544" s="150" t="s">
        <v>157</v>
      </c>
      <c r="B1544" s="163" t="s">
        <v>271</v>
      </c>
      <c r="C1544" s="144">
        <v>65.290000000000006</v>
      </c>
      <c r="D1544" s="144">
        <v>69.39</v>
      </c>
      <c r="E1544" s="146" t="s">
        <v>699</v>
      </c>
      <c r="G1544" s="196"/>
      <c r="H1544" s="196"/>
      <c r="I1544" s="196"/>
    </row>
    <row r="1545" spans="1:9">
      <c r="A1545" s="150" t="s">
        <v>158</v>
      </c>
      <c r="B1545" s="163" t="s">
        <v>271</v>
      </c>
      <c r="C1545" s="144">
        <v>126.43</v>
      </c>
      <c r="D1545" s="144">
        <v>135</v>
      </c>
      <c r="E1545" s="146" t="s">
        <v>699</v>
      </c>
      <c r="G1545" s="196"/>
      <c r="H1545" s="196"/>
      <c r="I1545" s="196"/>
    </row>
    <row r="1546" spans="1:9">
      <c r="A1546" s="150" t="s">
        <v>159</v>
      </c>
      <c r="B1546" s="163" t="s">
        <v>271</v>
      </c>
      <c r="C1546" s="144">
        <v>42.02</v>
      </c>
      <c r="D1546" s="144">
        <v>44.58</v>
      </c>
      <c r="E1546" s="146" t="s">
        <v>699</v>
      </c>
      <c r="G1546" s="196"/>
      <c r="H1546" s="196"/>
      <c r="I1546" s="196"/>
    </row>
    <row r="1547" spans="1:9">
      <c r="A1547" s="150" t="s">
        <v>160</v>
      </c>
      <c r="B1547" s="163" t="s">
        <v>271</v>
      </c>
      <c r="C1547" s="144">
        <v>58.83</v>
      </c>
      <c r="D1547" s="144">
        <v>62.96</v>
      </c>
      <c r="E1547" s="146" t="s">
        <v>699</v>
      </c>
      <c r="G1547" s="196"/>
      <c r="H1547" s="196"/>
      <c r="I1547" s="196"/>
    </row>
    <row r="1548" spans="1:9">
      <c r="A1548" s="150" t="s">
        <v>161</v>
      </c>
      <c r="B1548" s="163" t="s">
        <v>271</v>
      </c>
      <c r="C1548" s="144">
        <v>82.77</v>
      </c>
      <c r="D1548" s="144">
        <v>88.52</v>
      </c>
      <c r="E1548" s="146" t="s">
        <v>699</v>
      </c>
      <c r="G1548" s="196"/>
      <c r="H1548" s="196"/>
      <c r="I1548" s="196"/>
    </row>
    <row r="1549" spans="1:9">
      <c r="A1549" s="150" t="s">
        <v>40</v>
      </c>
      <c r="B1549" s="163" t="s">
        <v>271</v>
      </c>
      <c r="C1549" s="144">
        <v>90.93</v>
      </c>
      <c r="D1549" s="144">
        <v>96.6</v>
      </c>
      <c r="E1549" s="146" t="s">
        <v>699</v>
      </c>
      <c r="G1549" s="196"/>
      <c r="H1549" s="196"/>
      <c r="I1549" s="196"/>
    </row>
    <row r="1550" spans="1:9">
      <c r="A1550" s="150" t="s">
        <v>254</v>
      </c>
      <c r="B1550" s="163" t="s">
        <v>271</v>
      </c>
      <c r="C1550" s="144">
        <v>62.65</v>
      </c>
      <c r="D1550" s="144">
        <v>66.88</v>
      </c>
      <c r="E1550" s="146" t="s">
        <v>699</v>
      </c>
      <c r="G1550" s="196"/>
      <c r="H1550" s="196"/>
      <c r="I1550" s="196"/>
    </row>
    <row r="1551" spans="1:9">
      <c r="A1551" s="150" t="s">
        <v>255</v>
      </c>
      <c r="B1551" s="163" t="s">
        <v>271</v>
      </c>
      <c r="C1551" s="144">
        <v>77.959999999999994</v>
      </c>
      <c r="D1551" s="144">
        <v>83.04</v>
      </c>
      <c r="E1551" s="146" t="s">
        <v>699</v>
      </c>
      <c r="G1551" s="196"/>
      <c r="H1551" s="196"/>
      <c r="I1551" s="196"/>
    </row>
    <row r="1552" spans="1:9">
      <c r="A1552" s="150" t="s">
        <v>256</v>
      </c>
      <c r="B1552" s="163" t="s">
        <v>271</v>
      </c>
      <c r="C1552" s="144">
        <v>117.01</v>
      </c>
      <c r="D1552" s="144">
        <v>124.59</v>
      </c>
      <c r="E1552" s="146" t="s">
        <v>699</v>
      </c>
      <c r="G1552" s="196"/>
      <c r="H1552" s="196"/>
      <c r="I1552" s="196"/>
    </row>
    <row r="1553" spans="1:9">
      <c r="A1553" s="150" t="s">
        <v>162</v>
      </c>
      <c r="B1553" s="163" t="s">
        <v>271</v>
      </c>
      <c r="C1553" s="144">
        <v>56.92</v>
      </c>
      <c r="D1553" s="144">
        <v>60.39</v>
      </c>
      <c r="E1553" s="144">
        <v>67.02</v>
      </c>
      <c r="G1553" s="196"/>
      <c r="H1553" s="196"/>
      <c r="I1553" s="196"/>
    </row>
    <row r="1554" spans="1:9">
      <c r="A1554" s="150" t="s">
        <v>163</v>
      </c>
      <c r="B1554" s="163" t="s">
        <v>271</v>
      </c>
      <c r="C1554" s="144">
        <v>55.98</v>
      </c>
      <c r="D1554" s="144">
        <v>59.29</v>
      </c>
      <c r="E1554" s="144">
        <v>65.06</v>
      </c>
      <c r="G1554" s="196"/>
      <c r="H1554" s="196"/>
      <c r="I1554" s="196"/>
    </row>
    <row r="1555" spans="1:9">
      <c r="A1555" s="150" t="s">
        <v>164</v>
      </c>
      <c r="B1555" s="163" t="s">
        <v>271</v>
      </c>
      <c r="C1555" s="144">
        <v>73.599999999999994</v>
      </c>
      <c r="D1555" s="144">
        <v>78.239999999999995</v>
      </c>
      <c r="E1555" s="146" t="s">
        <v>699</v>
      </c>
      <c r="G1555" s="196"/>
      <c r="H1555" s="196"/>
      <c r="I1555" s="196"/>
    </row>
    <row r="1556" spans="1:9">
      <c r="A1556" s="150" t="s">
        <v>165</v>
      </c>
      <c r="B1556" s="163" t="s">
        <v>271</v>
      </c>
      <c r="C1556" s="144">
        <v>35.49</v>
      </c>
      <c r="D1556" s="144">
        <v>37.5</v>
      </c>
      <c r="E1556" s="144">
        <v>41.77</v>
      </c>
      <c r="G1556" s="196"/>
      <c r="H1556" s="196"/>
      <c r="I1556" s="196"/>
    </row>
    <row r="1557" spans="1:9">
      <c r="A1557" s="150" t="s">
        <v>166</v>
      </c>
      <c r="B1557" s="163" t="s">
        <v>271</v>
      </c>
      <c r="C1557" s="144">
        <v>44.12</v>
      </c>
      <c r="D1557" s="144">
        <v>46.68</v>
      </c>
      <c r="E1557" s="146" t="s">
        <v>699</v>
      </c>
      <c r="G1557" s="196"/>
      <c r="H1557" s="196"/>
      <c r="I1557" s="196"/>
    </row>
    <row r="1558" spans="1:9">
      <c r="A1558" s="150" t="s">
        <v>167</v>
      </c>
      <c r="B1558" s="163" t="s">
        <v>271</v>
      </c>
      <c r="C1558" s="144">
        <v>75.33</v>
      </c>
      <c r="D1558" s="144">
        <v>80.69</v>
      </c>
      <c r="E1558" s="146" t="s">
        <v>699</v>
      </c>
      <c r="G1558" s="196"/>
      <c r="H1558" s="196"/>
      <c r="I1558" s="196"/>
    </row>
    <row r="1559" spans="1:9">
      <c r="A1559" s="150" t="s">
        <v>168</v>
      </c>
      <c r="B1559" s="163" t="s">
        <v>271</v>
      </c>
      <c r="C1559" s="144">
        <v>67.650000000000006</v>
      </c>
      <c r="D1559" s="144">
        <v>71.599999999999994</v>
      </c>
      <c r="E1559" s="146" t="s">
        <v>699</v>
      </c>
      <c r="G1559" s="196"/>
      <c r="H1559" s="196"/>
      <c r="I1559" s="196"/>
    </row>
    <row r="1560" spans="1:9">
      <c r="A1560" s="150" t="s">
        <v>169</v>
      </c>
      <c r="B1560" s="163" t="s">
        <v>271</v>
      </c>
      <c r="C1560" s="144">
        <v>76.03</v>
      </c>
      <c r="D1560" s="144">
        <v>80.959999999999994</v>
      </c>
      <c r="E1560" s="146" t="s">
        <v>699</v>
      </c>
      <c r="G1560" s="196"/>
      <c r="H1560" s="196"/>
      <c r="I1560" s="196"/>
    </row>
    <row r="1561" spans="1:9">
      <c r="A1561" s="150" t="s">
        <v>170</v>
      </c>
      <c r="B1561" s="163" t="s">
        <v>271</v>
      </c>
      <c r="C1561" s="144">
        <v>45.36</v>
      </c>
      <c r="D1561" s="144">
        <v>48.35</v>
      </c>
      <c r="E1561" s="146" t="s">
        <v>699</v>
      </c>
      <c r="G1561" s="196"/>
      <c r="H1561" s="196"/>
      <c r="I1561" s="196"/>
    </row>
    <row r="1562" spans="1:9">
      <c r="A1562" s="150" t="s">
        <v>171</v>
      </c>
      <c r="B1562" s="163" t="s">
        <v>271</v>
      </c>
      <c r="C1562" s="144">
        <v>90.97</v>
      </c>
      <c r="D1562" s="144">
        <v>96.69</v>
      </c>
      <c r="E1562" s="146" t="s">
        <v>699</v>
      </c>
      <c r="G1562" s="196"/>
      <c r="H1562" s="196"/>
      <c r="I1562" s="196"/>
    </row>
    <row r="1563" spans="1:9">
      <c r="A1563" s="150" t="s">
        <v>172</v>
      </c>
      <c r="B1563" s="163" t="s">
        <v>271</v>
      </c>
      <c r="C1563" s="144">
        <v>72.39</v>
      </c>
      <c r="D1563" s="144">
        <v>77.42</v>
      </c>
      <c r="E1563" s="146" t="s">
        <v>699</v>
      </c>
      <c r="G1563" s="196"/>
      <c r="H1563" s="196"/>
      <c r="I1563" s="196"/>
    </row>
    <row r="1564" spans="1:9">
      <c r="A1564" s="150" t="s">
        <v>175</v>
      </c>
      <c r="B1564" s="163" t="s">
        <v>271</v>
      </c>
      <c r="C1564" s="144">
        <v>63.9</v>
      </c>
      <c r="D1564" s="144">
        <v>67.38</v>
      </c>
      <c r="E1564" s="146" t="s">
        <v>699</v>
      </c>
      <c r="G1564" s="196"/>
      <c r="H1564" s="196"/>
      <c r="I1564" s="196"/>
    </row>
    <row r="1565" spans="1:9">
      <c r="A1565" s="150" t="s">
        <v>173</v>
      </c>
      <c r="B1565" s="163" t="s">
        <v>271</v>
      </c>
      <c r="C1565" s="144">
        <v>134.63</v>
      </c>
      <c r="D1565" s="144">
        <v>142.08000000000001</v>
      </c>
      <c r="E1565" s="146" t="s">
        <v>699</v>
      </c>
      <c r="G1565" s="196"/>
      <c r="H1565" s="196"/>
      <c r="I1565" s="196"/>
    </row>
    <row r="1566" spans="1:9">
      <c r="A1566" s="150" t="s">
        <v>174</v>
      </c>
      <c r="B1566" s="163" t="s">
        <v>271</v>
      </c>
      <c r="C1566" s="144">
        <v>50.38</v>
      </c>
      <c r="D1566" s="144">
        <v>54.16</v>
      </c>
      <c r="E1566" s="146" t="s">
        <v>699</v>
      </c>
      <c r="G1566" s="196"/>
      <c r="H1566" s="196"/>
      <c r="I1566" s="196"/>
    </row>
    <row r="1567" spans="1:9">
      <c r="A1567" s="150" t="s">
        <v>176</v>
      </c>
      <c r="B1567" s="163" t="s">
        <v>271</v>
      </c>
      <c r="C1567" s="144">
        <v>77.42</v>
      </c>
      <c r="D1567" s="144">
        <v>82.43</v>
      </c>
      <c r="E1567" s="146" t="s">
        <v>699</v>
      </c>
      <c r="G1567" s="196"/>
      <c r="H1567" s="196"/>
      <c r="I1567" s="196"/>
    </row>
    <row r="1568" spans="1:9">
      <c r="A1568" s="150" t="s">
        <v>257</v>
      </c>
      <c r="B1568" s="163" t="s">
        <v>271</v>
      </c>
      <c r="C1568" s="144">
        <v>71.48</v>
      </c>
      <c r="D1568" s="144">
        <v>75.62</v>
      </c>
      <c r="E1568" s="146" t="s">
        <v>699</v>
      </c>
      <c r="G1568" s="196"/>
      <c r="H1568" s="196"/>
      <c r="I1568" s="196"/>
    </row>
    <row r="1569" spans="1:9">
      <c r="A1569" s="150" t="s">
        <v>258</v>
      </c>
      <c r="B1569" s="163" t="s">
        <v>271</v>
      </c>
      <c r="C1569" s="144">
        <v>95.01</v>
      </c>
      <c r="D1569" s="144">
        <v>100.17</v>
      </c>
      <c r="E1569" s="146" t="s">
        <v>699</v>
      </c>
      <c r="G1569" s="196"/>
      <c r="H1569" s="196"/>
      <c r="I1569" s="196"/>
    </row>
    <row r="1570" spans="1:9">
      <c r="A1570" s="150" t="s">
        <v>177</v>
      </c>
      <c r="B1570" s="163" t="s">
        <v>271</v>
      </c>
      <c r="C1570" s="144">
        <v>59.03</v>
      </c>
      <c r="D1570" s="144">
        <v>63.99</v>
      </c>
      <c r="E1570" s="146" t="s">
        <v>699</v>
      </c>
      <c r="G1570" s="196"/>
      <c r="H1570" s="196"/>
      <c r="I1570" s="196"/>
    </row>
    <row r="1571" spans="1:9">
      <c r="A1571" s="150" t="s">
        <v>178</v>
      </c>
      <c r="B1571" s="163" t="s">
        <v>271</v>
      </c>
      <c r="C1571" s="144">
        <v>86.65</v>
      </c>
      <c r="D1571" s="144">
        <v>92.6</v>
      </c>
      <c r="E1571" s="146" t="s">
        <v>699</v>
      </c>
      <c r="G1571" s="196"/>
      <c r="H1571" s="196"/>
      <c r="I1571" s="196"/>
    </row>
    <row r="1572" spans="1:9">
      <c r="A1572" s="150" t="s">
        <v>179</v>
      </c>
      <c r="B1572" s="163" t="s">
        <v>271</v>
      </c>
      <c r="C1572" s="144">
        <v>100.4</v>
      </c>
      <c r="D1572" s="144">
        <v>106.74</v>
      </c>
      <c r="E1572" s="144">
        <v>116.4</v>
      </c>
      <c r="G1572" s="196"/>
      <c r="H1572" s="196"/>
      <c r="I1572" s="196"/>
    </row>
    <row r="1573" spans="1:9">
      <c r="A1573" s="150" t="s">
        <v>180</v>
      </c>
      <c r="B1573" s="163" t="s">
        <v>271</v>
      </c>
      <c r="C1573" s="144">
        <v>68.84</v>
      </c>
      <c r="D1573" s="144">
        <v>73.7</v>
      </c>
      <c r="E1573" s="144">
        <v>82.14</v>
      </c>
      <c r="G1573" s="196"/>
      <c r="H1573" s="196"/>
      <c r="I1573" s="196"/>
    </row>
    <row r="1574" spans="1:9">
      <c r="A1574" s="150" t="s">
        <v>181</v>
      </c>
      <c r="B1574" s="163" t="s">
        <v>271</v>
      </c>
      <c r="C1574" s="144">
        <v>40.020000000000003</v>
      </c>
      <c r="D1574" s="144">
        <v>42.28</v>
      </c>
      <c r="E1574" s="144">
        <v>46.8</v>
      </c>
      <c r="G1574" s="196"/>
      <c r="H1574" s="196"/>
      <c r="I1574" s="196"/>
    </row>
    <row r="1575" spans="1:9">
      <c r="A1575" s="150" t="s">
        <v>182</v>
      </c>
      <c r="B1575" s="163" t="s">
        <v>271</v>
      </c>
      <c r="C1575" s="144">
        <v>51.15</v>
      </c>
      <c r="D1575" s="144">
        <v>54.95</v>
      </c>
      <c r="E1575" s="144">
        <v>60.1</v>
      </c>
      <c r="G1575" s="196"/>
      <c r="H1575" s="196"/>
      <c r="I1575" s="196"/>
    </row>
    <row r="1576" spans="1:9">
      <c r="A1576" s="150" t="s">
        <v>259</v>
      </c>
      <c r="B1576" s="163" t="s">
        <v>271</v>
      </c>
      <c r="C1576" s="144">
        <v>79.27</v>
      </c>
      <c r="D1576" s="144">
        <v>84.41</v>
      </c>
      <c r="E1576" s="144">
        <v>91.64</v>
      </c>
      <c r="G1576" s="196"/>
      <c r="H1576" s="196"/>
      <c r="I1576" s="196"/>
    </row>
    <row r="1577" spans="1:9">
      <c r="A1577" s="150" t="s">
        <v>184</v>
      </c>
      <c r="B1577" s="163" t="s">
        <v>271</v>
      </c>
      <c r="C1577" s="144">
        <v>62.06</v>
      </c>
      <c r="D1577" s="144">
        <v>66.28</v>
      </c>
      <c r="E1577" s="146" t="s">
        <v>699</v>
      </c>
      <c r="G1577" s="196"/>
      <c r="H1577" s="196"/>
      <c r="I1577" s="196"/>
    </row>
    <row r="1578" spans="1:9">
      <c r="A1578" s="150" t="s">
        <v>260</v>
      </c>
      <c r="B1578" s="163" t="s">
        <v>271</v>
      </c>
      <c r="C1578" s="144">
        <v>81.44</v>
      </c>
      <c r="D1578" s="144">
        <v>87.03</v>
      </c>
      <c r="E1578" s="146" t="s">
        <v>699</v>
      </c>
      <c r="G1578" s="196"/>
      <c r="H1578" s="196"/>
      <c r="I1578" s="196"/>
    </row>
    <row r="1579" spans="1:9">
      <c r="A1579" s="150" t="s">
        <v>185</v>
      </c>
      <c r="B1579" s="163" t="s">
        <v>271</v>
      </c>
      <c r="C1579" s="144">
        <v>55.62</v>
      </c>
      <c r="D1579" s="144">
        <v>58.92</v>
      </c>
      <c r="E1579" s="146" t="s">
        <v>699</v>
      </c>
      <c r="G1579" s="196"/>
      <c r="H1579" s="196"/>
      <c r="I1579" s="196"/>
    </row>
    <row r="1580" spans="1:9">
      <c r="A1580" s="150" t="s">
        <v>186</v>
      </c>
      <c r="B1580" s="163" t="s">
        <v>271</v>
      </c>
      <c r="C1580" s="144">
        <v>60.55</v>
      </c>
      <c r="D1580" s="144">
        <v>63.92</v>
      </c>
      <c r="E1580" s="146" t="s">
        <v>699</v>
      </c>
      <c r="G1580" s="196"/>
      <c r="H1580" s="196"/>
      <c r="I1580" s="196"/>
    </row>
    <row r="1581" spans="1:9">
      <c r="A1581" s="150" t="s">
        <v>261</v>
      </c>
      <c r="B1581" s="163" t="s">
        <v>271</v>
      </c>
      <c r="C1581" s="144">
        <v>81.66</v>
      </c>
      <c r="D1581" s="144">
        <v>86.48</v>
      </c>
      <c r="E1581" s="146" t="s">
        <v>699</v>
      </c>
      <c r="G1581" s="196"/>
      <c r="H1581" s="196"/>
      <c r="I1581" s="196"/>
    </row>
    <row r="1582" spans="1:9">
      <c r="A1582" s="150" t="s">
        <v>187</v>
      </c>
      <c r="B1582" s="163" t="s">
        <v>271</v>
      </c>
      <c r="C1582" s="144">
        <v>82.96</v>
      </c>
      <c r="D1582" s="144">
        <v>88.01</v>
      </c>
      <c r="E1582" s="146" t="s">
        <v>699</v>
      </c>
      <c r="G1582" s="196"/>
      <c r="H1582" s="196"/>
      <c r="I1582" s="196"/>
    </row>
    <row r="1583" spans="1:9" ht="15.75" thickBot="1">
      <c r="A1583" s="150" t="s">
        <v>188</v>
      </c>
      <c r="B1583" s="163" t="s">
        <v>271</v>
      </c>
      <c r="C1583" s="144">
        <v>43.89</v>
      </c>
      <c r="D1583" s="144">
        <v>46.35</v>
      </c>
      <c r="E1583" s="147" t="s">
        <v>699</v>
      </c>
      <c r="G1583" s="196"/>
      <c r="H1583" s="196"/>
      <c r="I1583" s="196"/>
    </row>
    <row r="1584" spans="1:9">
      <c r="A1584" s="150" t="s">
        <v>42</v>
      </c>
      <c r="B1584" s="163" t="s">
        <v>272</v>
      </c>
      <c r="C1584" s="144">
        <v>52.99</v>
      </c>
      <c r="D1584" s="144">
        <v>56.27</v>
      </c>
      <c r="E1584" s="145" t="s">
        <v>699</v>
      </c>
      <c r="G1584" s="196"/>
      <c r="H1584" s="196"/>
      <c r="I1584" s="196"/>
    </row>
    <row r="1585" spans="1:9">
      <c r="A1585" s="150" t="s">
        <v>43</v>
      </c>
      <c r="B1585" s="163" t="s">
        <v>272</v>
      </c>
      <c r="C1585" s="144">
        <v>74.67</v>
      </c>
      <c r="D1585" s="144">
        <v>79.260000000000005</v>
      </c>
      <c r="E1585" s="146" t="s">
        <v>699</v>
      </c>
      <c r="G1585" s="196"/>
      <c r="H1585" s="196"/>
      <c r="I1585" s="196"/>
    </row>
    <row r="1586" spans="1:9">
      <c r="A1586" s="150" t="s">
        <v>44</v>
      </c>
      <c r="B1586" s="163" t="s">
        <v>272</v>
      </c>
      <c r="C1586" s="144">
        <v>30.66</v>
      </c>
      <c r="D1586" s="144">
        <v>32.409999999999997</v>
      </c>
      <c r="E1586" s="146" t="s">
        <v>699</v>
      </c>
      <c r="G1586" s="196"/>
      <c r="H1586" s="196"/>
      <c r="I1586" s="196"/>
    </row>
    <row r="1587" spans="1:9">
      <c r="A1587" s="150" t="s">
        <v>45</v>
      </c>
      <c r="B1587" s="163" t="s">
        <v>272</v>
      </c>
      <c r="C1587" s="144">
        <v>35.869999999999997</v>
      </c>
      <c r="D1587" s="144">
        <v>37.909999999999997</v>
      </c>
      <c r="E1587" s="146" t="s">
        <v>699</v>
      </c>
      <c r="G1587" s="196"/>
      <c r="H1587" s="196"/>
      <c r="I1587" s="196"/>
    </row>
    <row r="1588" spans="1:9">
      <c r="A1588" s="150" t="s">
        <v>46</v>
      </c>
      <c r="B1588" s="163" t="s">
        <v>272</v>
      </c>
      <c r="C1588" s="144">
        <v>44.2</v>
      </c>
      <c r="D1588" s="144">
        <v>46.86</v>
      </c>
      <c r="E1588" s="146" t="s">
        <v>699</v>
      </c>
      <c r="G1588" s="196"/>
      <c r="H1588" s="196"/>
      <c r="I1588" s="196"/>
    </row>
    <row r="1589" spans="1:9">
      <c r="A1589" s="150" t="s">
        <v>47</v>
      </c>
      <c r="B1589" s="163" t="s">
        <v>272</v>
      </c>
      <c r="C1589" s="144">
        <v>43.17</v>
      </c>
      <c r="D1589" s="144">
        <v>46.12</v>
      </c>
      <c r="E1589" s="146" t="s">
        <v>699</v>
      </c>
      <c r="G1589" s="196"/>
      <c r="H1589" s="196"/>
      <c r="I1589" s="196"/>
    </row>
    <row r="1590" spans="1:9">
      <c r="A1590" s="150" t="s">
        <v>48</v>
      </c>
      <c r="B1590" s="163" t="s">
        <v>272</v>
      </c>
      <c r="C1590" s="144">
        <v>40.85</v>
      </c>
      <c r="D1590" s="144">
        <v>43.27</v>
      </c>
      <c r="E1590" s="146" t="s">
        <v>699</v>
      </c>
      <c r="G1590" s="196"/>
      <c r="H1590" s="196"/>
      <c r="I1590" s="196"/>
    </row>
    <row r="1591" spans="1:9">
      <c r="A1591" s="150" t="s">
        <v>49</v>
      </c>
      <c r="B1591" s="163" t="s">
        <v>272</v>
      </c>
      <c r="C1591" s="144">
        <v>54.99</v>
      </c>
      <c r="D1591" s="144">
        <v>58.88</v>
      </c>
      <c r="E1591" s="146" t="s">
        <v>699</v>
      </c>
      <c r="G1591" s="196"/>
      <c r="H1591" s="196"/>
      <c r="I1591" s="196"/>
    </row>
    <row r="1592" spans="1:9">
      <c r="A1592" s="150" t="s">
        <v>50</v>
      </c>
      <c r="B1592" s="163" t="s">
        <v>272</v>
      </c>
      <c r="C1592" s="144">
        <v>70.099999999999994</v>
      </c>
      <c r="D1592" s="144">
        <v>74.239999999999995</v>
      </c>
      <c r="E1592" s="146" t="s">
        <v>699</v>
      </c>
      <c r="G1592" s="196"/>
      <c r="H1592" s="196"/>
      <c r="I1592" s="196"/>
    </row>
    <row r="1593" spans="1:9">
      <c r="A1593" s="150" t="s">
        <v>236</v>
      </c>
      <c r="B1593" s="163" t="s">
        <v>272</v>
      </c>
      <c r="C1593" s="144">
        <v>94.59</v>
      </c>
      <c r="D1593" s="144">
        <v>100.04</v>
      </c>
      <c r="E1593" s="146" t="s">
        <v>699</v>
      </c>
      <c r="G1593" s="196"/>
      <c r="H1593" s="196"/>
      <c r="I1593" s="196"/>
    </row>
    <row r="1594" spans="1:9">
      <c r="A1594" s="150" t="s">
        <v>51</v>
      </c>
      <c r="B1594" s="163" t="s">
        <v>272</v>
      </c>
      <c r="C1594" s="144">
        <v>86.58</v>
      </c>
      <c r="D1594" s="144">
        <v>92.89</v>
      </c>
      <c r="E1594" s="146" t="s">
        <v>699</v>
      </c>
      <c r="G1594" s="196"/>
      <c r="H1594" s="196"/>
      <c r="I1594" s="196"/>
    </row>
    <row r="1595" spans="1:9">
      <c r="A1595" s="150" t="s">
        <v>52</v>
      </c>
      <c r="B1595" s="163" t="s">
        <v>272</v>
      </c>
      <c r="C1595" s="144">
        <v>93.62</v>
      </c>
      <c r="D1595" s="144">
        <v>99.87</v>
      </c>
      <c r="E1595" s="146" t="s">
        <v>699</v>
      </c>
      <c r="G1595" s="196"/>
      <c r="H1595" s="196"/>
      <c r="I1595" s="196"/>
    </row>
    <row r="1596" spans="1:9">
      <c r="A1596" s="150" t="s">
        <v>237</v>
      </c>
      <c r="B1596" s="163" t="s">
        <v>272</v>
      </c>
      <c r="C1596" s="144">
        <v>124.16</v>
      </c>
      <c r="D1596" s="144">
        <v>131.72</v>
      </c>
      <c r="E1596" s="146" t="s">
        <v>699</v>
      </c>
      <c r="G1596" s="196"/>
      <c r="H1596" s="196"/>
      <c r="I1596" s="196"/>
    </row>
    <row r="1597" spans="1:9">
      <c r="A1597" s="150" t="s">
        <v>53</v>
      </c>
      <c r="B1597" s="163" t="s">
        <v>272</v>
      </c>
      <c r="C1597" s="144">
        <v>77.64</v>
      </c>
      <c r="D1597" s="144">
        <v>83.24</v>
      </c>
      <c r="E1597" s="146" t="s">
        <v>699</v>
      </c>
      <c r="G1597" s="196"/>
      <c r="H1597" s="196"/>
      <c r="I1597" s="196"/>
    </row>
    <row r="1598" spans="1:9">
      <c r="A1598" s="150" t="s">
        <v>54</v>
      </c>
      <c r="B1598" s="163" t="s">
        <v>272</v>
      </c>
      <c r="C1598" s="144">
        <v>107.6</v>
      </c>
      <c r="D1598" s="144">
        <v>113.16</v>
      </c>
      <c r="E1598" s="146" t="s">
        <v>699</v>
      </c>
      <c r="G1598" s="196"/>
      <c r="H1598" s="196"/>
      <c r="I1598" s="196"/>
    </row>
    <row r="1599" spans="1:9">
      <c r="A1599" s="150" t="s">
        <v>238</v>
      </c>
      <c r="B1599" s="163" t="s">
        <v>272</v>
      </c>
      <c r="C1599" s="144">
        <v>71.33</v>
      </c>
      <c r="D1599" s="144">
        <v>75.38</v>
      </c>
      <c r="E1599" s="146" t="s">
        <v>699</v>
      </c>
      <c r="G1599" s="196"/>
      <c r="H1599" s="196"/>
      <c r="I1599" s="196"/>
    </row>
    <row r="1600" spans="1:9">
      <c r="A1600" s="150" t="s">
        <v>239</v>
      </c>
      <c r="B1600" s="163" t="s">
        <v>272</v>
      </c>
      <c r="C1600" s="144">
        <v>75.069999999999993</v>
      </c>
      <c r="D1600" s="144">
        <v>79.63</v>
      </c>
      <c r="E1600" s="146" t="s">
        <v>699</v>
      </c>
      <c r="G1600" s="196"/>
      <c r="H1600" s="196"/>
      <c r="I1600" s="196"/>
    </row>
    <row r="1601" spans="1:9">
      <c r="A1601" s="150" t="s">
        <v>55</v>
      </c>
      <c r="B1601" s="163" t="s">
        <v>272</v>
      </c>
      <c r="C1601" s="144">
        <v>89.73</v>
      </c>
      <c r="D1601" s="144">
        <v>95.67</v>
      </c>
      <c r="E1601" s="146" t="s">
        <v>699</v>
      </c>
      <c r="G1601" s="196"/>
      <c r="H1601" s="196"/>
      <c r="I1601" s="196"/>
    </row>
    <row r="1602" spans="1:9">
      <c r="A1602" s="150" t="s">
        <v>56</v>
      </c>
      <c r="B1602" s="163" t="s">
        <v>272</v>
      </c>
      <c r="C1602" s="144">
        <v>71.819999999999993</v>
      </c>
      <c r="D1602" s="144">
        <v>76.290000000000006</v>
      </c>
      <c r="E1602" s="146" t="s">
        <v>699</v>
      </c>
      <c r="G1602" s="196"/>
      <c r="H1602" s="196"/>
      <c r="I1602" s="196"/>
    </row>
    <row r="1603" spans="1:9">
      <c r="A1603" s="150" t="s">
        <v>57</v>
      </c>
      <c r="B1603" s="163" t="s">
        <v>272</v>
      </c>
      <c r="C1603" s="144">
        <v>114.91</v>
      </c>
      <c r="D1603" s="144">
        <v>121.64</v>
      </c>
      <c r="E1603" s="146" t="s">
        <v>699</v>
      </c>
      <c r="G1603" s="196"/>
      <c r="H1603" s="196"/>
      <c r="I1603" s="196"/>
    </row>
    <row r="1604" spans="1:9">
      <c r="A1604" s="150" t="s">
        <v>58</v>
      </c>
      <c r="B1604" s="163" t="s">
        <v>272</v>
      </c>
      <c r="C1604" s="144">
        <v>96.8</v>
      </c>
      <c r="D1604" s="144">
        <v>102.56</v>
      </c>
      <c r="E1604" s="146" t="s">
        <v>699</v>
      </c>
      <c r="G1604" s="196"/>
      <c r="H1604" s="196"/>
      <c r="I1604" s="196"/>
    </row>
    <row r="1605" spans="1:9">
      <c r="A1605" s="150" t="s">
        <v>59</v>
      </c>
      <c r="B1605" s="163" t="s">
        <v>272</v>
      </c>
      <c r="C1605" s="144">
        <v>46.38</v>
      </c>
      <c r="D1605" s="144">
        <v>49.18</v>
      </c>
      <c r="E1605" s="146" t="s">
        <v>699</v>
      </c>
      <c r="G1605" s="196"/>
      <c r="H1605" s="196"/>
      <c r="I1605" s="196"/>
    </row>
    <row r="1606" spans="1:9">
      <c r="A1606" s="150" t="s">
        <v>60</v>
      </c>
      <c r="B1606" s="163" t="s">
        <v>272</v>
      </c>
      <c r="C1606" s="144">
        <v>41.13</v>
      </c>
      <c r="D1606" s="144">
        <v>43.38</v>
      </c>
      <c r="E1606" s="146" t="s">
        <v>699</v>
      </c>
      <c r="G1606" s="196"/>
      <c r="H1606" s="196"/>
      <c r="I1606" s="196"/>
    </row>
    <row r="1607" spans="1:9">
      <c r="A1607" s="150" t="s">
        <v>61</v>
      </c>
      <c r="B1607" s="163" t="s">
        <v>272</v>
      </c>
      <c r="C1607" s="144">
        <v>54.81</v>
      </c>
      <c r="D1607" s="144">
        <v>58.17</v>
      </c>
      <c r="E1607" s="146" t="s">
        <v>699</v>
      </c>
      <c r="G1607" s="196"/>
      <c r="H1607" s="196"/>
      <c r="I1607" s="196"/>
    </row>
    <row r="1608" spans="1:9">
      <c r="A1608" s="150" t="s">
        <v>62</v>
      </c>
      <c r="B1608" s="163" t="s">
        <v>272</v>
      </c>
      <c r="C1608" s="144">
        <v>56.65</v>
      </c>
      <c r="D1608" s="144">
        <v>59.76</v>
      </c>
      <c r="E1608" s="146" t="s">
        <v>699</v>
      </c>
      <c r="G1608" s="196"/>
      <c r="H1608" s="196"/>
      <c r="I1608" s="196"/>
    </row>
    <row r="1609" spans="1:9">
      <c r="A1609" s="150" t="s">
        <v>63</v>
      </c>
      <c r="B1609" s="163" t="s">
        <v>272</v>
      </c>
      <c r="C1609" s="144">
        <v>44.37</v>
      </c>
      <c r="D1609" s="144">
        <v>47.13</v>
      </c>
      <c r="E1609" s="146" t="s">
        <v>699</v>
      </c>
      <c r="G1609" s="196"/>
      <c r="H1609" s="196"/>
      <c r="I1609" s="196"/>
    </row>
    <row r="1610" spans="1:9">
      <c r="A1610" s="150" t="s">
        <v>64</v>
      </c>
      <c r="B1610" s="163" t="s">
        <v>272</v>
      </c>
      <c r="C1610" s="144">
        <v>78.56</v>
      </c>
      <c r="D1610" s="144">
        <v>83.43</v>
      </c>
      <c r="E1610" s="146" t="s">
        <v>699</v>
      </c>
      <c r="G1610" s="196"/>
      <c r="H1610" s="196"/>
      <c r="I1610" s="196"/>
    </row>
    <row r="1611" spans="1:9">
      <c r="A1611" s="150" t="s">
        <v>65</v>
      </c>
      <c r="B1611" s="163" t="s">
        <v>272</v>
      </c>
      <c r="C1611" s="144">
        <v>98.43</v>
      </c>
      <c r="D1611" s="144">
        <v>104.53</v>
      </c>
      <c r="E1611" s="146" t="s">
        <v>699</v>
      </c>
      <c r="G1611" s="196"/>
      <c r="H1611" s="196"/>
      <c r="I1611" s="196"/>
    </row>
    <row r="1612" spans="1:9">
      <c r="A1612" s="150" t="s">
        <v>66</v>
      </c>
      <c r="B1612" s="163" t="s">
        <v>272</v>
      </c>
      <c r="C1612" s="144">
        <v>71.39</v>
      </c>
      <c r="D1612" s="144">
        <v>76.239999999999995</v>
      </c>
      <c r="E1612" s="146" t="s">
        <v>699</v>
      </c>
      <c r="G1612" s="196"/>
      <c r="H1612" s="196"/>
      <c r="I1612" s="196"/>
    </row>
    <row r="1613" spans="1:9">
      <c r="A1613" s="150" t="s">
        <v>67</v>
      </c>
      <c r="B1613" s="163" t="s">
        <v>272</v>
      </c>
      <c r="C1613" s="144">
        <v>65.33</v>
      </c>
      <c r="D1613" s="144">
        <v>69.44</v>
      </c>
      <c r="E1613" s="146" t="s">
        <v>699</v>
      </c>
      <c r="G1613" s="196"/>
      <c r="H1613" s="196"/>
      <c r="I1613" s="196"/>
    </row>
    <row r="1614" spans="1:9">
      <c r="A1614" s="150" t="s">
        <v>68</v>
      </c>
      <c r="B1614" s="163" t="s">
        <v>272</v>
      </c>
      <c r="C1614" s="144">
        <v>50.26</v>
      </c>
      <c r="D1614" s="144">
        <v>53.69</v>
      </c>
      <c r="E1614" s="144">
        <v>58.97</v>
      </c>
      <c r="G1614" s="196"/>
      <c r="H1614" s="196"/>
      <c r="I1614" s="196"/>
    </row>
    <row r="1615" spans="1:9">
      <c r="A1615" s="150" t="s">
        <v>69</v>
      </c>
      <c r="B1615" s="163" t="s">
        <v>272</v>
      </c>
      <c r="C1615" s="144">
        <v>66.11</v>
      </c>
      <c r="D1615" s="144">
        <v>70.22</v>
      </c>
      <c r="E1615" s="146" t="s">
        <v>699</v>
      </c>
      <c r="G1615" s="196"/>
      <c r="H1615" s="196"/>
      <c r="I1615" s="196"/>
    </row>
    <row r="1616" spans="1:9">
      <c r="A1616" s="150" t="s">
        <v>70</v>
      </c>
      <c r="B1616" s="163" t="s">
        <v>272</v>
      </c>
      <c r="C1616" s="144">
        <v>33.65</v>
      </c>
      <c r="D1616" s="144">
        <v>35.840000000000003</v>
      </c>
      <c r="E1616" s="144">
        <v>39.28</v>
      </c>
      <c r="G1616" s="196"/>
      <c r="H1616" s="196"/>
      <c r="I1616" s="196"/>
    </row>
    <row r="1617" spans="1:9">
      <c r="A1617" s="150" t="s">
        <v>71</v>
      </c>
      <c r="B1617" s="163" t="s">
        <v>272</v>
      </c>
      <c r="C1617" s="144">
        <v>142.11000000000001</v>
      </c>
      <c r="D1617" s="144">
        <v>150.75</v>
      </c>
      <c r="E1617" s="146" t="s">
        <v>699</v>
      </c>
      <c r="G1617" s="196"/>
      <c r="H1617" s="196"/>
      <c r="I1617" s="196"/>
    </row>
    <row r="1618" spans="1:9">
      <c r="A1618" s="150" t="s">
        <v>72</v>
      </c>
      <c r="B1618" s="163" t="s">
        <v>272</v>
      </c>
      <c r="C1618" s="144">
        <v>96.72</v>
      </c>
      <c r="D1618" s="144">
        <v>102.92</v>
      </c>
      <c r="E1618" s="146" t="s">
        <v>699</v>
      </c>
      <c r="G1618" s="196"/>
      <c r="H1618" s="196"/>
      <c r="I1618" s="196"/>
    </row>
    <row r="1619" spans="1:9">
      <c r="A1619" s="150" t="s">
        <v>73</v>
      </c>
      <c r="B1619" s="163" t="s">
        <v>272</v>
      </c>
      <c r="C1619" s="144">
        <v>116.68</v>
      </c>
      <c r="D1619" s="144">
        <v>124.42</v>
      </c>
      <c r="E1619" s="146" t="s">
        <v>699</v>
      </c>
      <c r="G1619" s="196"/>
      <c r="H1619" s="196"/>
      <c r="I1619" s="196"/>
    </row>
    <row r="1620" spans="1:9">
      <c r="A1620" s="150" t="s">
        <v>240</v>
      </c>
      <c r="B1620" s="163" t="s">
        <v>272</v>
      </c>
      <c r="C1620" s="144">
        <v>101.37</v>
      </c>
      <c r="D1620" s="144">
        <v>107.02</v>
      </c>
      <c r="E1620" s="146" t="s">
        <v>699</v>
      </c>
      <c r="G1620" s="196"/>
      <c r="H1620" s="196"/>
      <c r="I1620" s="196"/>
    </row>
    <row r="1621" spans="1:9">
      <c r="A1621" s="150" t="s">
        <v>74</v>
      </c>
      <c r="B1621" s="163" t="s">
        <v>272</v>
      </c>
      <c r="C1621" s="144">
        <v>40.28</v>
      </c>
      <c r="D1621" s="144">
        <v>43.3</v>
      </c>
      <c r="E1621" s="144">
        <v>47.19</v>
      </c>
      <c r="G1621" s="196"/>
      <c r="H1621" s="196"/>
      <c r="I1621" s="196"/>
    </row>
    <row r="1622" spans="1:9">
      <c r="A1622" s="150" t="s">
        <v>75</v>
      </c>
      <c r="B1622" s="163" t="s">
        <v>272</v>
      </c>
      <c r="C1622" s="144">
        <v>76.349999999999994</v>
      </c>
      <c r="D1622" s="144">
        <v>81.33</v>
      </c>
      <c r="E1622" s="144">
        <v>89.23</v>
      </c>
      <c r="G1622" s="196"/>
      <c r="H1622" s="196"/>
      <c r="I1622" s="196"/>
    </row>
    <row r="1623" spans="1:9">
      <c r="A1623" s="150" t="s">
        <v>76</v>
      </c>
      <c r="B1623" s="163" t="s">
        <v>272</v>
      </c>
      <c r="C1623" s="144">
        <v>43.36</v>
      </c>
      <c r="D1623" s="144">
        <v>46.57</v>
      </c>
      <c r="E1623" s="146" t="s">
        <v>699</v>
      </c>
      <c r="G1623" s="196"/>
      <c r="H1623" s="196"/>
      <c r="I1623" s="196"/>
    </row>
    <row r="1624" spans="1:9">
      <c r="A1624" s="150" t="s">
        <v>77</v>
      </c>
      <c r="B1624" s="163" t="s">
        <v>272</v>
      </c>
      <c r="C1624" s="144">
        <v>64.38</v>
      </c>
      <c r="D1624" s="144">
        <v>67.98</v>
      </c>
      <c r="E1624" s="146" t="s">
        <v>699</v>
      </c>
      <c r="G1624" s="196"/>
      <c r="H1624" s="196"/>
      <c r="I1624" s="196"/>
    </row>
    <row r="1625" spans="1:9">
      <c r="A1625" s="150" t="s">
        <v>78</v>
      </c>
      <c r="B1625" s="163" t="s">
        <v>272</v>
      </c>
      <c r="C1625" s="144">
        <v>92.62</v>
      </c>
      <c r="D1625" s="144">
        <v>98.04</v>
      </c>
      <c r="E1625" s="146" t="s">
        <v>699</v>
      </c>
      <c r="G1625" s="196"/>
      <c r="H1625" s="196"/>
      <c r="I1625" s="196"/>
    </row>
    <row r="1626" spans="1:9">
      <c r="A1626" s="150" t="s">
        <v>79</v>
      </c>
      <c r="B1626" s="163" t="s">
        <v>272</v>
      </c>
      <c r="C1626" s="144">
        <v>60.1</v>
      </c>
      <c r="D1626" s="144">
        <v>64.16</v>
      </c>
      <c r="E1626" s="146" t="s">
        <v>699</v>
      </c>
      <c r="G1626" s="196"/>
      <c r="H1626" s="196"/>
      <c r="I1626" s="196"/>
    </row>
    <row r="1627" spans="1:9">
      <c r="A1627" s="150" t="s">
        <v>80</v>
      </c>
      <c r="B1627" s="163" t="s">
        <v>272</v>
      </c>
      <c r="C1627" s="144">
        <v>86.28</v>
      </c>
      <c r="D1627" s="144">
        <v>92.47</v>
      </c>
      <c r="E1627" s="146" t="s">
        <v>699</v>
      </c>
      <c r="G1627" s="196"/>
      <c r="H1627" s="196"/>
      <c r="I1627" s="196"/>
    </row>
    <row r="1628" spans="1:9">
      <c r="A1628" s="150" t="s">
        <v>81</v>
      </c>
      <c r="B1628" s="163" t="s">
        <v>272</v>
      </c>
      <c r="C1628" s="144">
        <v>115.51</v>
      </c>
      <c r="D1628" s="144">
        <v>122.6</v>
      </c>
      <c r="E1628" s="146" t="s">
        <v>699</v>
      </c>
      <c r="G1628" s="196"/>
      <c r="H1628" s="196"/>
      <c r="I1628" s="196"/>
    </row>
    <row r="1629" spans="1:9">
      <c r="A1629" s="150" t="s">
        <v>82</v>
      </c>
      <c r="B1629" s="163" t="s">
        <v>272</v>
      </c>
      <c r="C1629" s="144">
        <v>67.23</v>
      </c>
      <c r="D1629" s="144">
        <v>71.69</v>
      </c>
      <c r="E1629" s="146" t="s">
        <v>699</v>
      </c>
      <c r="G1629" s="196"/>
      <c r="H1629" s="196"/>
      <c r="I1629" s="196"/>
    </row>
    <row r="1630" spans="1:9">
      <c r="A1630" s="150" t="s">
        <v>83</v>
      </c>
      <c r="B1630" s="163" t="s">
        <v>272</v>
      </c>
      <c r="C1630" s="144">
        <v>92.93</v>
      </c>
      <c r="D1630" s="144">
        <v>99.03</v>
      </c>
      <c r="E1630" s="146" t="s">
        <v>699</v>
      </c>
      <c r="G1630" s="196"/>
      <c r="H1630" s="196"/>
      <c r="I1630" s="196"/>
    </row>
    <row r="1631" spans="1:9">
      <c r="A1631" s="150" t="s">
        <v>84</v>
      </c>
      <c r="B1631" s="163" t="s">
        <v>272</v>
      </c>
      <c r="C1631" s="144">
        <v>41.62</v>
      </c>
      <c r="D1631" s="144">
        <v>44.05</v>
      </c>
      <c r="E1631" s="146" t="s">
        <v>699</v>
      </c>
      <c r="G1631" s="196"/>
      <c r="H1631" s="196"/>
      <c r="I1631" s="196"/>
    </row>
    <row r="1632" spans="1:9">
      <c r="A1632" s="150" t="s">
        <v>85</v>
      </c>
      <c r="B1632" s="163" t="s">
        <v>272</v>
      </c>
      <c r="C1632" s="144">
        <v>77.55</v>
      </c>
      <c r="D1632" s="144">
        <v>82.59</v>
      </c>
      <c r="E1632" s="146" t="s">
        <v>699</v>
      </c>
      <c r="G1632" s="196"/>
      <c r="H1632" s="196"/>
      <c r="I1632" s="196"/>
    </row>
    <row r="1633" spans="1:9">
      <c r="A1633" s="150" t="s">
        <v>86</v>
      </c>
      <c r="B1633" s="163" t="s">
        <v>272</v>
      </c>
      <c r="C1633" s="144">
        <v>138.11000000000001</v>
      </c>
      <c r="D1633" s="144">
        <v>146.36000000000001</v>
      </c>
      <c r="E1633" s="146" t="s">
        <v>699</v>
      </c>
      <c r="G1633" s="196"/>
      <c r="H1633" s="196"/>
      <c r="I1633" s="196"/>
    </row>
    <row r="1634" spans="1:9">
      <c r="A1634" s="150" t="s">
        <v>87</v>
      </c>
      <c r="B1634" s="163" t="s">
        <v>272</v>
      </c>
      <c r="C1634" s="144">
        <v>57</v>
      </c>
      <c r="D1634" s="144">
        <v>61.14</v>
      </c>
      <c r="E1634" s="146" t="s">
        <v>699</v>
      </c>
      <c r="G1634" s="196"/>
      <c r="H1634" s="196"/>
      <c r="I1634" s="196"/>
    </row>
    <row r="1635" spans="1:9">
      <c r="A1635" s="150" t="s">
        <v>88</v>
      </c>
      <c r="B1635" s="163" t="s">
        <v>272</v>
      </c>
      <c r="C1635" s="144">
        <v>92.95</v>
      </c>
      <c r="D1635" s="144">
        <v>99.16</v>
      </c>
      <c r="E1635" s="146" t="s">
        <v>699</v>
      </c>
      <c r="G1635" s="196"/>
      <c r="H1635" s="196"/>
      <c r="I1635" s="196"/>
    </row>
    <row r="1636" spans="1:9">
      <c r="A1636" s="150" t="s">
        <v>89</v>
      </c>
      <c r="B1636" s="163" t="s">
        <v>272</v>
      </c>
      <c r="C1636" s="144">
        <v>103.62</v>
      </c>
      <c r="D1636" s="144">
        <v>110.41</v>
      </c>
      <c r="E1636" s="146" t="s">
        <v>699</v>
      </c>
      <c r="G1636" s="196"/>
      <c r="H1636" s="196"/>
      <c r="I1636" s="196"/>
    </row>
    <row r="1637" spans="1:9">
      <c r="A1637" s="150" t="s">
        <v>90</v>
      </c>
      <c r="B1637" s="163" t="s">
        <v>272</v>
      </c>
      <c r="C1637" s="144">
        <v>73.459999999999994</v>
      </c>
      <c r="D1637" s="144">
        <v>77.91</v>
      </c>
      <c r="E1637" s="146" t="s">
        <v>699</v>
      </c>
      <c r="G1637" s="196"/>
      <c r="H1637" s="196"/>
      <c r="I1637" s="196"/>
    </row>
    <row r="1638" spans="1:9">
      <c r="A1638" s="150" t="s">
        <v>91</v>
      </c>
      <c r="B1638" s="163" t="s">
        <v>272</v>
      </c>
      <c r="C1638" s="144">
        <v>95.56</v>
      </c>
      <c r="D1638" s="144">
        <v>101.06</v>
      </c>
      <c r="E1638" s="146" t="s">
        <v>699</v>
      </c>
      <c r="G1638" s="196"/>
      <c r="H1638" s="196"/>
      <c r="I1638" s="196"/>
    </row>
    <row r="1639" spans="1:9">
      <c r="A1639" s="150" t="s">
        <v>92</v>
      </c>
      <c r="B1639" s="163" t="s">
        <v>272</v>
      </c>
      <c r="C1639" s="144">
        <v>81.02</v>
      </c>
      <c r="D1639" s="144">
        <v>86.43</v>
      </c>
      <c r="E1639" s="146" t="s">
        <v>699</v>
      </c>
      <c r="G1639" s="196"/>
      <c r="H1639" s="196"/>
      <c r="I1639" s="196"/>
    </row>
    <row r="1640" spans="1:9">
      <c r="A1640" s="150" t="s">
        <v>93</v>
      </c>
      <c r="B1640" s="163" t="s">
        <v>272</v>
      </c>
      <c r="C1640" s="144">
        <v>59</v>
      </c>
      <c r="D1640" s="144">
        <v>62.19</v>
      </c>
      <c r="E1640" s="146" t="s">
        <v>699</v>
      </c>
      <c r="G1640" s="196"/>
      <c r="H1640" s="196"/>
      <c r="I1640" s="196"/>
    </row>
    <row r="1641" spans="1:9">
      <c r="A1641" s="150" t="s">
        <v>94</v>
      </c>
      <c r="B1641" s="163" t="s">
        <v>272</v>
      </c>
      <c r="C1641" s="144">
        <v>37.44</v>
      </c>
      <c r="D1641" s="144">
        <v>39.56</v>
      </c>
      <c r="E1641" s="146" t="s">
        <v>699</v>
      </c>
      <c r="G1641" s="196"/>
      <c r="H1641" s="196"/>
      <c r="I1641" s="196"/>
    </row>
    <row r="1642" spans="1:9">
      <c r="A1642" s="150" t="s">
        <v>95</v>
      </c>
      <c r="B1642" s="163" t="s">
        <v>272</v>
      </c>
      <c r="C1642" s="144">
        <v>76.45</v>
      </c>
      <c r="D1642" s="144">
        <v>81.400000000000006</v>
      </c>
      <c r="E1642" s="146" t="s">
        <v>699</v>
      </c>
      <c r="G1642" s="196"/>
      <c r="H1642" s="196"/>
      <c r="I1642" s="196"/>
    </row>
    <row r="1643" spans="1:9">
      <c r="A1643" s="150" t="s">
        <v>96</v>
      </c>
      <c r="B1643" s="163" t="s">
        <v>272</v>
      </c>
      <c r="C1643" s="144">
        <v>58.62</v>
      </c>
      <c r="D1643" s="144">
        <v>62.52</v>
      </c>
      <c r="E1643" s="146" t="s">
        <v>699</v>
      </c>
      <c r="G1643" s="196"/>
      <c r="H1643" s="196"/>
      <c r="I1643" s="196"/>
    </row>
    <row r="1644" spans="1:9">
      <c r="A1644" s="150" t="s">
        <v>97</v>
      </c>
      <c r="B1644" s="163" t="s">
        <v>272</v>
      </c>
      <c r="C1644" s="144">
        <v>90.8</v>
      </c>
      <c r="D1644" s="144">
        <v>96.44</v>
      </c>
      <c r="E1644" s="146" t="s">
        <v>699</v>
      </c>
      <c r="G1644" s="196"/>
      <c r="H1644" s="196"/>
      <c r="I1644" s="196"/>
    </row>
    <row r="1645" spans="1:9">
      <c r="A1645" s="150" t="s">
        <v>241</v>
      </c>
      <c r="B1645" s="163" t="s">
        <v>272</v>
      </c>
      <c r="C1645" s="144">
        <v>121.31</v>
      </c>
      <c r="D1645" s="144">
        <v>128.86000000000001</v>
      </c>
      <c r="E1645" s="146" t="s">
        <v>699</v>
      </c>
      <c r="G1645" s="196"/>
      <c r="H1645" s="196"/>
      <c r="I1645" s="196"/>
    </row>
    <row r="1646" spans="1:9">
      <c r="A1646" s="150" t="s">
        <v>242</v>
      </c>
      <c r="B1646" s="163" t="s">
        <v>272</v>
      </c>
      <c r="C1646" s="144">
        <v>64.69</v>
      </c>
      <c r="D1646" s="144">
        <v>69.599999999999994</v>
      </c>
      <c r="E1646" s="146" t="s">
        <v>699</v>
      </c>
      <c r="G1646" s="196"/>
      <c r="H1646" s="196"/>
      <c r="I1646" s="196"/>
    </row>
    <row r="1647" spans="1:9">
      <c r="A1647" s="150" t="s">
        <v>98</v>
      </c>
      <c r="B1647" s="163" t="s">
        <v>272</v>
      </c>
      <c r="C1647" s="144">
        <v>75.650000000000006</v>
      </c>
      <c r="D1647" s="144">
        <v>80.209999999999994</v>
      </c>
      <c r="E1647" s="146" t="s">
        <v>699</v>
      </c>
      <c r="G1647" s="196"/>
      <c r="H1647" s="196"/>
      <c r="I1647" s="196"/>
    </row>
    <row r="1648" spans="1:9">
      <c r="A1648" s="150" t="s">
        <v>243</v>
      </c>
      <c r="B1648" s="163" t="s">
        <v>272</v>
      </c>
      <c r="C1648" s="144">
        <v>93.22</v>
      </c>
      <c r="D1648" s="144">
        <v>99.33</v>
      </c>
      <c r="E1648" s="146" t="s">
        <v>699</v>
      </c>
      <c r="G1648" s="196"/>
      <c r="H1648" s="196"/>
      <c r="I1648" s="196"/>
    </row>
    <row r="1649" spans="1:9">
      <c r="A1649" s="150" t="s">
        <v>99</v>
      </c>
      <c r="B1649" s="163" t="s">
        <v>272</v>
      </c>
      <c r="C1649" s="144">
        <v>94.95</v>
      </c>
      <c r="D1649" s="144">
        <v>100.26</v>
      </c>
      <c r="E1649" s="146" t="s">
        <v>699</v>
      </c>
      <c r="G1649" s="196"/>
      <c r="H1649" s="196"/>
      <c r="I1649" s="196"/>
    </row>
    <row r="1650" spans="1:9">
      <c r="A1650" s="150" t="s">
        <v>100</v>
      </c>
      <c r="B1650" s="163" t="s">
        <v>272</v>
      </c>
      <c r="C1650" s="144">
        <v>66.040000000000006</v>
      </c>
      <c r="D1650" s="144">
        <v>70.59</v>
      </c>
      <c r="E1650" s="146" t="s">
        <v>699</v>
      </c>
      <c r="G1650" s="196"/>
      <c r="H1650" s="196"/>
      <c r="I1650" s="196"/>
    </row>
    <row r="1651" spans="1:9">
      <c r="A1651" s="150" t="s">
        <v>101</v>
      </c>
      <c r="B1651" s="163" t="s">
        <v>272</v>
      </c>
      <c r="C1651" s="144">
        <v>85.79</v>
      </c>
      <c r="D1651" s="144">
        <v>90.8</v>
      </c>
      <c r="E1651" s="146" t="s">
        <v>699</v>
      </c>
      <c r="G1651" s="196"/>
      <c r="H1651" s="196"/>
      <c r="I1651" s="196"/>
    </row>
    <row r="1652" spans="1:9">
      <c r="A1652" s="150" t="s">
        <v>102</v>
      </c>
      <c r="B1652" s="163" t="s">
        <v>272</v>
      </c>
      <c r="C1652" s="144">
        <v>37.130000000000003</v>
      </c>
      <c r="D1652" s="144">
        <v>39.67</v>
      </c>
      <c r="E1652" s="146" t="s">
        <v>699</v>
      </c>
      <c r="G1652" s="196"/>
      <c r="H1652" s="196"/>
      <c r="I1652" s="196"/>
    </row>
    <row r="1653" spans="1:9">
      <c r="A1653" s="150" t="s">
        <v>103</v>
      </c>
      <c r="B1653" s="163" t="s">
        <v>272</v>
      </c>
      <c r="C1653" s="144">
        <v>65.53</v>
      </c>
      <c r="D1653" s="144">
        <v>69.7</v>
      </c>
      <c r="E1653" s="146" t="s">
        <v>699</v>
      </c>
      <c r="G1653" s="196"/>
      <c r="H1653" s="196"/>
      <c r="I1653" s="196"/>
    </row>
    <row r="1654" spans="1:9">
      <c r="A1654" s="150" t="s">
        <v>104</v>
      </c>
      <c r="B1654" s="163" t="s">
        <v>272</v>
      </c>
      <c r="C1654" s="144">
        <v>50.17</v>
      </c>
      <c r="D1654" s="144">
        <v>53.12</v>
      </c>
      <c r="E1654" s="146" t="s">
        <v>699</v>
      </c>
      <c r="G1654" s="196"/>
      <c r="H1654" s="196"/>
      <c r="I1654" s="196"/>
    </row>
    <row r="1655" spans="1:9">
      <c r="A1655" s="150" t="s">
        <v>105</v>
      </c>
      <c r="B1655" s="163" t="s">
        <v>272</v>
      </c>
      <c r="C1655" s="144">
        <v>90.13</v>
      </c>
      <c r="D1655" s="144">
        <v>95.37</v>
      </c>
      <c r="E1655" s="146" t="s">
        <v>699</v>
      </c>
      <c r="G1655" s="196"/>
      <c r="H1655" s="196"/>
      <c r="I1655" s="196"/>
    </row>
    <row r="1656" spans="1:9">
      <c r="A1656" s="150" t="s">
        <v>106</v>
      </c>
      <c r="B1656" s="163" t="s">
        <v>272</v>
      </c>
      <c r="C1656" s="144">
        <v>74.12</v>
      </c>
      <c r="D1656" s="144">
        <v>78.66</v>
      </c>
      <c r="E1656" s="146" t="s">
        <v>699</v>
      </c>
      <c r="G1656" s="196"/>
      <c r="H1656" s="196"/>
      <c r="I1656" s="196"/>
    </row>
    <row r="1657" spans="1:9">
      <c r="A1657" s="150" t="s">
        <v>107</v>
      </c>
      <c r="B1657" s="163" t="s">
        <v>272</v>
      </c>
      <c r="C1657" s="144">
        <v>120.03</v>
      </c>
      <c r="D1657" s="144">
        <v>126.77</v>
      </c>
      <c r="E1657" s="146" t="s">
        <v>699</v>
      </c>
      <c r="G1657" s="196"/>
      <c r="H1657" s="196"/>
      <c r="I1657" s="196"/>
    </row>
    <row r="1658" spans="1:9">
      <c r="A1658" s="150" t="s">
        <v>108</v>
      </c>
      <c r="B1658" s="163" t="s">
        <v>272</v>
      </c>
      <c r="C1658" s="144">
        <v>96.82</v>
      </c>
      <c r="D1658" s="144">
        <v>103.48</v>
      </c>
      <c r="E1658" s="146" t="s">
        <v>699</v>
      </c>
      <c r="G1658" s="196"/>
      <c r="H1658" s="196"/>
      <c r="I1658" s="196"/>
    </row>
    <row r="1659" spans="1:9">
      <c r="A1659" s="150" t="s">
        <v>109</v>
      </c>
      <c r="B1659" s="163" t="s">
        <v>272</v>
      </c>
      <c r="C1659" s="144">
        <v>122.76</v>
      </c>
      <c r="D1659" s="144">
        <v>130.91999999999999</v>
      </c>
      <c r="E1659" s="146" t="s">
        <v>699</v>
      </c>
      <c r="G1659" s="196"/>
      <c r="H1659" s="196"/>
      <c r="I1659" s="196"/>
    </row>
    <row r="1660" spans="1:9">
      <c r="A1660" s="150" t="s">
        <v>110</v>
      </c>
      <c r="B1660" s="163" t="s">
        <v>272</v>
      </c>
      <c r="C1660" s="144">
        <v>40.11</v>
      </c>
      <c r="D1660" s="144">
        <v>42.62</v>
      </c>
      <c r="E1660" s="144">
        <v>47.07</v>
      </c>
      <c r="G1660" s="196"/>
      <c r="H1660" s="196"/>
      <c r="I1660" s="196"/>
    </row>
    <row r="1661" spans="1:9">
      <c r="A1661" s="150" t="s">
        <v>244</v>
      </c>
      <c r="B1661" s="163" t="s">
        <v>272</v>
      </c>
      <c r="C1661" s="144">
        <v>74.11</v>
      </c>
      <c r="D1661" s="144">
        <v>78.209999999999994</v>
      </c>
      <c r="E1661" s="146" t="s">
        <v>699</v>
      </c>
      <c r="G1661" s="196"/>
      <c r="H1661" s="196"/>
      <c r="I1661" s="196"/>
    </row>
    <row r="1662" spans="1:9">
      <c r="A1662" s="150" t="s">
        <v>111</v>
      </c>
      <c r="B1662" s="163" t="s">
        <v>272</v>
      </c>
      <c r="C1662" s="144">
        <v>73.83</v>
      </c>
      <c r="D1662" s="144">
        <v>78.45</v>
      </c>
      <c r="E1662" s="146" t="s">
        <v>699</v>
      </c>
      <c r="G1662" s="196"/>
      <c r="H1662" s="196"/>
      <c r="I1662" s="196"/>
    </row>
    <row r="1663" spans="1:9">
      <c r="A1663" s="150" t="s">
        <v>112</v>
      </c>
      <c r="B1663" s="163" t="s">
        <v>272</v>
      </c>
      <c r="C1663" s="144">
        <v>56.61</v>
      </c>
      <c r="D1663" s="144">
        <v>60.23</v>
      </c>
      <c r="E1663" s="146" t="s">
        <v>699</v>
      </c>
      <c r="G1663" s="196"/>
      <c r="H1663" s="196"/>
      <c r="I1663" s="196"/>
    </row>
    <row r="1664" spans="1:9">
      <c r="A1664" s="150" t="s">
        <v>245</v>
      </c>
      <c r="B1664" s="163" t="s">
        <v>272</v>
      </c>
      <c r="C1664" s="144">
        <v>96.18</v>
      </c>
      <c r="D1664" s="144">
        <v>102.17</v>
      </c>
      <c r="E1664" s="146" t="s">
        <v>699</v>
      </c>
      <c r="G1664" s="196"/>
      <c r="H1664" s="196"/>
      <c r="I1664" s="196"/>
    </row>
    <row r="1665" spans="1:9">
      <c r="A1665" s="150" t="s">
        <v>113</v>
      </c>
      <c r="B1665" s="163" t="s">
        <v>272</v>
      </c>
      <c r="C1665" s="144">
        <v>55.57</v>
      </c>
      <c r="D1665" s="144">
        <v>59.84</v>
      </c>
      <c r="E1665" s="146" t="s">
        <v>699</v>
      </c>
      <c r="G1665" s="196"/>
      <c r="H1665" s="196"/>
      <c r="I1665" s="196"/>
    </row>
    <row r="1666" spans="1:9">
      <c r="A1666" s="150" t="s">
        <v>114</v>
      </c>
      <c r="B1666" s="163" t="s">
        <v>272</v>
      </c>
      <c r="C1666" s="144">
        <v>40.98</v>
      </c>
      <c r="D1666" s="144">
        <v>43.59</v>
      </c>
      <c r="E1666" s="146" t="s">
        <v>699</v>
      </c>
      <c r="G1666" s="196"/>
      <c r="H1666" s="196"/>
      <c r="I1666" s="196"/>
    </row>
    <row r="1667" spans="1:9">
      <c r="A1667" s="150" t="s">
        <v>246</v>
      </c>
      <c r="B1667" s="163" t="s">
        <v>272</v>
      </c>
      <c r="C1667" s="144">
        <v>77.180000000000007</v>
      </c>
      <c r="D1667" s="144">
        <v>82.01</v>
      </c>
      <c r="E1667" s="146" t="s">
        <v>699</v>
      </c>
      <c r="G1667" s="196"/>
      <c r="H1667" s="196"/>
      <c r="I1667" s="196"/>
    </row>
    <row r="1668" spans="1:9">
      <c r="A1668" s="150" t="s">
        <v>115</v>
      </c>
      <c r="B1668" s="163" t="s">
        <v>272</v>
      </c>
      <c r="C1668" s="144">
        <v>63.93</v>
      </c>
      <c r="D1668" s="144">
        <v>67.55</v>
      </c>
      <c r="E1668" s="144">
        <v>74.81</v>
      </c>
      <c r="G1668" s="196"/>
      <c r="H1668" s="196"/>
      <c r="I1668" s="196"/>
    </row>
    <row r="1669" spans="1:9">
      <c r="A1669" s="150" t="s">
        <v>116</v>
      </c>
      <c r="B1669" s="163" t="s">
        <v>272</v>
      </c>
      <c r="C1669" s="144">
        <v>80.22</v>
      </c>
      <c r="D1669" s="144">
        <v>85.08</v>
      </c>
      <c r="E1669" s="144">
        <v>94.38</v>
      </c>
      <c r="G1669" s="196"/>
      <c r="H1669" s="196"/>
      <c r="I1669" s="196"/>
    </row>
    <row r="1670" spans="1:9">
      <c r="A1670" s="150" t="s">
        <v>41</v>
      </c>
      <c r="B1670" s="163" t="s">
        <v>272</v>
      </c>
      <c r="C1670" s="144">
        <v>46.08</v>
      </c>
      <c r="D1670" s="144">
        <v>49.26</v>
      </c>
      <c r="E1670" s="144">
        <v>54.35</v>
      </c>
      <c r="G1670" s="196"/>
      <c r="H1670" s="196"/>
      <c r="I1670" s="196"/>
    </row>
    <row r="1671" spans="1:9">
      <c r="A1671" s="150" t="s">
        <v>117</v>
      </c>
      <c r="B1671" s="163" t="s">
        <v>272</v>
      </c>
      <c r="C1671" s="144">
        <v>74.819999999999993</v>
      </c>
      <c r="D1671" s="144">
        <v>79.58</v>
      </c>
      <c r="E1671" s="146" t="s">
        <v>699</v>
      </c>
      <c r="G1671" s="196"/>
      <c r="H1671" s="196"/>
      <c r="I1671" s="196"/>
    </row>
    <row r="1672" spans="1:9">
      <c r="A1672" s="150" t="s">
        <v>118</v>
      </c>
      <c r="B1672" s="163" t="s">
        <v>272</v>
      </c>
      <c r="C1672" s="144">
        <v>55.54</v>
      </c>
      <c r="D1672" s="144">
        <v>58.88</v>
      </c>
      <c r="E1672" s="146" t="s">
        <v>699</v>
      </c>
      <c r="G1672" s="196"/>
      <c r="H1672" s="196"/>
      <c r="I1672" s="196"/>
    </row>
    <row r="1673" spans="1:9">
      <c r="A1673" s="150" t="s">
        <v>119</v>
      </c>
      <c r="B1673" s="163" t="s">
        <v>272</v>
      </c>
      <c r="C1673" s="144">
        <v>65.13</v>
      </c>
      <c r="D1673" s="144">
        <v>69.66</v>
      </c>
      <c r="E1673" s="144">
        <v>76.84</v>
      </c>
      <c r="G1673" s="196"/>
      <c r="H1673" s="196"/>
      <c r="I1673" s="196"/>
    </row>
    <row r="1674" spans="1:9">
      <c r="A1674" s="150" t="s">
        <v>120</v>
      </c>
      <c r="B1674" s="163" t="s">
        <v>272</v>
      </c>
      <c r="C1674" s="144">
        <v>122.83</v>
      </c>
      <c r="D1674" s="144">
        <v>130.6</v>
      </c>
      <c r="E1674" s="144">
        <v>142.68</v>
      </c>
      <c r="G1674" s="196"/>
      <c r="H1674" s="196"/>
      <c r="I1674" s="196"/>
    </row>
    <row r="1675" spans="1:9">
      <c r="A1675" s="150" t="s">
        <v>121</v>
      </c>
      <c r="B1675" s="163" t="s">
        <v>272</v>
      </c>
      <c r="C1675" s="144">
        <v>95.55</v>
      </c>
      <c r="D1675" s="144">
        <v>102.23</v>
      </c>
      <c r="E1675" s="144">
        <v>111.6</v>
      </c>
      <c r="G1675" s="196"/>
      <c r="H1675" s="196"/>
      <c r="I1675" s="196"/>
    </row>
    <row r="1676" spans="1:9">
      <c r="A1676" s="150" t="s">
        <v>122</v>
      </c>
      <c r="B1676" s="163" t="s">
        <v>272</v>
      </c>
      <c r="C1676" s="144">
        <v>73.3</v>
      </c>
      <c r="D1676" s="144">
        <v>77.55</v>
      </c>
      <c r="E1676" s="146" t="s">
        <v>699</v>
      </c>
      <c r="G1676" s="196"/>
      <c r="H1676" s="196"/>
      <c r="I1676" s="196"/>
    </row>
    <row r="1677" spans="1:9">
      <c r="A1677" s="150" t="s">
        <v>123</v>
      </c>
      <c r="B1677" s="163" t="s">
        <v>272</v>
      </c>
      <c r="C1677" s="144">
        <v>58.46</v>
      </c>
      <c r="D1677" s="144">
        <v>62.04</v>
      </c>
      <c r="E1677" s="146" t="s">
        <v>699</v>
      </c>
      <c r="G1677" s="196"/>
      <c r="H1677" s="196"/>
      <c r="I1677" s="196"/>
    </row>
    <row r="1678" spans="1:9">
      <c r="A1678" s="150" t="s">
        <v>124</v>
      </c>
      <c r="B1678" s="163" t="s">
        <v>272</v>
      </c>
      <c r="C1678" s="144">
        <v>45.47</v>
      </c>
      <c r="D1678" s="144">
        <v>48.52</v>
      </c>
      <c r="E1678" s="146" t="s">
        <v>699</v>
      </c>
      <c r="G1678" s="196"/>
      <c r="H1678" s="196"/>
      <c r="I1678" s="196"/>
    </row>
    <row r="1679" spans="1:9">
      <c r="A1679" s="150" t="s">
        <v>247</v>
      </c>
      <c r="B1679" s="163" t="s">
        <v>272</v>
      </c>
      <c r="C1679" s="144">
        <v>75.62</v>
      </c>
      <c r="D1679" s="144">
        <v>80.349999999999994</v>
      </c>
      <c r="E1679" s="146" t="s">
        <v>699</v>
      </c>
      <c r="G1679" s="196"/>
      <c r="H1679" s="196"/>
      <c r="I1679" s="196"/>
    </row>
    <row r="1680" spans="1:9">
      <c r="A1680" s="150" t="s">
        <v>248</v>
      </c>
      <c r="B1680" s="163" t="s">
        <v>272</v>
      </c>
      <c r="C1680" s="144">
        <v>38.47</v>
      </c>
      <c r="D1680" s="144">
        <v>40.630000000000003</v>
      </c>
      <c r="E1680" s="146" t="s">
        <v>699</v>
      </c>
      <c r="G1680" s="196"/>
      <c r="H1680" s="196"/>
      <c r="I1680" s="196"/>
    </row>
    <row r="1681" spans="1:9">
      <c r="A1681" s="150" t="s">
        <v>125</v>
      </c>
      <c r="B1681" s="163" t="s">
        <v>272</v>
      </c>
      <c r="C1681" s="144">
        <v>73.650000000000006</v>
      </c>
      <c r="D1681" s="144">
        <v>78.3</v>
      </c>
      <c r="E1681" s="146" t="s">
        <v>699</v>
      </c>
      <c r="G1681" s="196"/>
      <c r="H1681" s="196"/>
      <c r="I1681" s="196"/>
    </row>
    <row r="1682" spans="1:9">
      <c r="A1682" s="150" t="s">
        <v>249</v>
      </c>
      <c r="B1682" s="163" t="s">
        <v>272</v>
      </c>
      <c r="C1682" s="144">
        <v>97.21</v>
      </c>
      <c r="D1682" s="144">
        <v>103.62</v>
      </c>
      <c r="E1682" s="146" t="s">
        <v>699</v>
      </c>
      <c r="G1682" s="196"/>
      <c r="H1682" s="196"/>
      <c r="I1682" s="196"/>
    </row>
    <row r="1683" spans="1:9">
      <c r="A1683" s="150" t="s">
        <v>250</v>
      </c>
      <c r="B1683" s="163" t="s">
        <v>272</v>
      </c>
      <c r="C1683" s="144">
        <v>119.29</v>
      </c>
      <c r="D1683" s="144">
        <v>126.08</v>
      </c>
      <c r="E1683" s="146" t="s">
        <v>699</v>
      </c>
      <c r="G1683" s="196"/>
      <c r="H1683" s="196"/>
      <c r="I1683" s="196"/>
    </row>
    <row r="1684" spans="1:9">
      <c r="A1684" s="150" t="s">
        <v>126</v>
      </c>
      <c r="B1684" s="163" t="s">
        <v>272</v>
      </c>
      <c r="C1684" s="144">
        <v>51.71</v>
      </c>
      <c r="D1684" s="144">
        <v>54.23</v>
      </c>
      <c r="E1684" s="146" t="s">
        <v>699</v>
      </c>
      <c r="G1684" s="196"/>
      <c r="H1684" s="196"/>
      <c r="I1684" s="196"/>
    </row>
    <row r="1685" spans="1:9">
      <c r="A1685" s="150" t="s">
        <v>127</v>
      </c>
      <c r="B1685" s="163" t="s">
        <v>272</v>
      </c>
      <c r="C1685" s="144">
        <v>41.33</v>
      </c>
      <c r="D1685" s="144">
        <v>43.93</v>
      </c>
      <c r="E1685" s="146" t="s">
        <v>699</v>
      </c>
      <c r="G1685" s="196"/>
      <c r="H1685" s="196"/>
      <c r="I1685" s="196"/>
    </row>
    <row r="1686" spans="1:9">
      <c r="A1686" s="150" t="s">
        <v>128</v>
      </c>
      <c r="B1686" s="163" t="s">
        <v>272</v>
      </c>
      <c r="C1686" s="144">
        <v>56.32</v>
      </c>
      <c r="D1686" s="144">
        <v>59.87</v>
      </c>
      <c r="E1686" s="146" t="s">
        <v>699</v>
      </c>
      <c r="G1686" s="196"/>
      <c r="H1686" s="196"/>
      <c r="I1686" s="196"/>
    </row>
    <row r="1687" spans="1:9">
      <c r="A1687" s="150" t="s">
        <v>129</v>
      </c>
      <c r="B1687" s="163" t="s">
        <v>272</v>
      </c>
      <c r="C1687" s="144">
        <v>78.55</v>
      </c>
      <c r="D1687" s="144">
        <v>83.45</v>
      </c>
      <c r="E1687" s="146" t="s">
        <v>699</v>
      </c>
      <c r="G1687" s="196"/>
      <c r="H1687" s="196"/>
      <c r="I1687" s="196"/>
    </row>
    <row r="1688" spans="1:9">
      <c r="A1688" s="150" t="s">
        <v>130</v>
      </c>
      <c r="B1688" s="163" t="s">
        <v>272</v>
      </c>
      <c r="C1688" s="144">
        <v>81.52</v>
      </c>
      <c r="D1688" s="144">
        <v>86.89</v>
      </c>
      <c r="E1688" s="146" t="s">
        <v>699</v>
      </c>
      <c r="G1688" s="196"/>
      <c r="H1688" s="196"/>
      <c r="I1688" s="196"/>
    </row>
    <row r="1689" spans="1:9">
      <c r="A1689" s="150" t="s">
        <v>131</v>
      </c>
      <c r="B1689" s="163" t="s">
        <v>272</v>
      </c>
      <c r="C1689" s="144">
        <v>69.52</v>
      </c>
      <c r="D1689" s="144">
        <v>74.010000000000005</v>
      </c>
      <c r="E1689" s="146" t="s">
        <v>699</v>
      </c>
      <c r="G1689" s="196"/>
      <c r="H1689" s="196"/>
      <c r="I1689" s="196"/>
    </row>
    <row r="1690" spans="1:9">
      <c r="A1690" s="150" t="s">
        <v>132</v>
      </c>
      <c r="B1690" s="163" t="s">
        <v>272</v>
      </c>
      <c r="C1690" s="144">
        <v>50.03</v>
      </c>
      <c r="D1690" s="144">
        <v>53.22</v>
      </c>
      <c r="E1690" s="146" t="s">
        <v>699</v>
      </c>
      <c r="G1690" s="196"/>
      <c r="H1690" s="196"/>
      <c r="I1690" s="196"/>
    </row>
    <row r="1691" spans="1:9">
      <c r="A1691" s="150" t="s">
        <v>251</v>
      </c>
      <c r="B1691" s="163" t="s">
        <v>272</v>
      </c>
      <c r="C1691" s="144">
        <v>67.88</v>
      </c>
      <c r="D1691" s="144">
        <v>71.709999999999994</v>
      </c>
      <c r="E1691" s="146" t="s">
        <v>699</v>
      </c>
      <c r="G1691" s="196"/>
      <c r="H1691" s="196"/>
      <c r="I1691" s="196"/>
    </row>
    <row r="1692" spans="1:9">
      <c r="A1692" s="150" t="s">
        <v>133</v>
      </c>
      <c r="B1692" s="163" t="s">
        <v>272</v>
      </c>
      <c r="C1692" s="144">
        <v>76.02</v>
      </c>
      <c r="D1692" s="144">
        <v>81.34</v>
      </c>
      <c r="E1692" s="146" t="s">
        <v>699</v>
      </c>
      <c r="G1692" s="196"/>
      <c r="H1692" s="196"/>
      <c r="I1692" s="196"/>
    </row>
    <row r="1693" spans="1:9">
      <c r="A1693" s="150" t="s">
        <v>134</v>
      </c>
      <c r="B1693" s="163" t="s">
        <v>272</v>
      </c>
      <c r="C1693" s="144">
        <v>49.06</v>
      </c>
      <c r="D1693" s="144">
        <v>51.81</v>
      </c>
      <c r="E1693" s="146" t="s">
        <v>699</v>
      </c>
      <c r="G1693" s="196"/>
      <c r="H1693" s="196"/>
      <c r="I1693" s="196"/>
    </row>
    <row r="1694" spans="1:9">
      <c r="A1694" s="150" t="s">
        <v>135</v>
      </c>
      <c r="B1694" s="163" t="s">
        <v>272</v>
      </c>
      <c r="C1694" s="144">
        <v>91.76</v>
      </c>
      <c r="D1694" s="144">
        <v>96.97</v>
      </c>
      <c r="E1694" s="146" t="s">
        <v>699</v>
      </c>
      <c r="G1694" s="196"/>
      <c r="H1694" s="196"/>
      <c r="I1694" s="196"/>
    </row>
    <row r="1695" spans="1:9">
      <c r="A1695" s="150" t="s">
        <v>136</v>
      </c>
      <c r="B1695" s="163" t="s">
        <v>272</v>
      </c>
      <c r="C1695" s="144">
        <v>73.48</v>
      </c>
      <c r="D1695" s="144">
        <v>78.38</v>
      </c>
      <c r="E1695" s="146" t="s">
        <v>699</v>
      </c>
      <c r="G1695" s="196"/>
      <c r="H1695" s="196"/>
      <c r="I1695" s="196"/>
    </row>
    <row r="1696" spans="1:9">
      <c r="A1696" s="150" t="s">
        <v>137</v>
      </c>
      <c r="B1696" s="163" t="s">
        <v>272</v>
      </c>
      <c r="C1696" s="144">
        <v>88.31</v>
      </c>
      <c r="D1696" s="144">
        <v>93.8</v>
      </c>
      <c r="E1696" s="146" t="s">
        <v>699</v>
      </c>
      <c r="G1696" s="196"/>
      <c r="H1696" s="196"/>
      <c r="I1696" s="196"/>
    </row>
    <row r="1697" spans="1:9">
      <c r="A1697" s="150" t="s">
        <v>138</v>
      </c>
      <c r="B1697" s="163" t="s">
        <v>272</v>
      </c>
      <c r="C1697" s="144">
        <v>66.34</v>
      </c>
      <c r="D1697" s="144">
        <v>70.23</v>
      </c>
      <c r="E1697" s="146" t="s">
        <v>699</v>
      </c>
      <c r="G1697" s="196"/>
      <c r="H1697" s="196"/>
      <c r="I1697" s="196"/>
    </row>
    <row r="1698" spans="1:9">
      <c r="A1698" s="150" t="s">
        <v>139</v>
      </c>
      <c r="B1698" s="163" t="s">
        <v>272</v>
      </c>
      <c r="C1698" s="144">
        <v>112.49</v>
      </c>
      <c r="D1698" s="144">
        <v>119.62</v>
      </c>
      <c r="E1698" s="146" t="s">
        <v>699</v>
      </c>
      <c r="G1698" s="196"/>
      <c r="H1698" s="196"/>
      <c r="I1698" s="196"/>
    </row>
    <row r="1699" spans="1:9">
      <c r="A1699" s="150" t="s">
        <v>140</v>
      </c>
      <c r="B1699" s="163" t="s">
        <v>272</v>
      </c>
      <c r="C1699" s="144">
        <v>51.32</v>
      </c>
      <c r="D1699" s="144">
        <v>54.92</v>
      </c>
      <c r="E1699" s="146" t="s">
        <v>699</v>
      </c>
      <c r="G1699" s="196"/>
      <c r="H1699" s="196"/>
      <c r="I1699" s="196"/>
    </row>
    <row r="1700" spans="1:9">
      <c r="A1700" s="150" t="s">
        <v>141</v>
      </c>
      <c r="B1700" s="163" t="s">
        <v>272</v>
      </c>
      <c r="C1700" s="144">
        <v>91.21</v>
      </c>
      <c r="D1700" s="144">
        <v>97.01</v>
      </c>
      <c r="E1700" s="146" t="s">
        <v>699</v>
      </c>
      <c r="G1700" s="196"/>
      <c r="H1700" s="196"/>
      <c r="I1700" s="196"/>
    </row>
    <row r="1701" spans="1:9">
      <c r="A1701" s="150" t="s">
        <v>142</v>
      </c>
      <c r="B1701" s="163" t="s">
        <v>272</v>
      </c>
      <c r="C1701" s="144">
        <v>139.41999999999999</v>
      </c>
      <c r="D1701" s="144">
        <v>148.94</v>
      </c>
      <c r="E1701" s="146" t="s">
        <v>699</v>
      </c>
      <c r="G1701" s="196"/>
      <c r="H1701" s="196"/>
      <c r="I1701" s="196"/>
    </row>
    <row r="1702" spans="1:9">
      <c r="A1702" s="150" t="s">
        <v>143</v>
      </c>
      <c r="B1702" s="163" t="s">
        <v>272</v>
      </c>
      <c r="C1702" s="144">
        <v>64.900000000000006</v>
      </c>
      <c r="D1702" s="144">
        <v>69.150000000000006</v>
      </c>
      <c r="E1702" s="146" t="s">
        <v>699</v>
      </c>
      <c r="G1702" s="196"/>
      <c r="H1702" s="196"/>
      <c r="I1702" s="196"/>
    </row>
    <row r="1703" spans="1:9">
      <c r="A1703" s="150" t="s">
        <v>189</v>
      </c>
      <c r="B1703" s="163" t="s">
        <v>272</v>
      </c>
      <c r="C1703" s="144" t="s">
        <v>699</v>
      </c>
      <c r="D1703" s="144">
        <v>162.29</v>
      </c>
      <c r="E1703" s="146" t="s">
        <v>699</v>
      </c>
      <c r="G1703" s="196"/>
      <c r="H1703" s="196"/>
      <c r="I1703" s="196"/>
    </row>
    <row r="1704" spans="1:9">
      <c r="A1704" s="150" t="s">
        <v>144</v>
      </c>
      <c r="B1704" s="163" t="s">
        <v>272</v>
      </c>
      <c r="C1704" s="144">
        <v>112.33</v>
      </c>
      <c r="D1704" s="144">
        <v>120.1</v>
      </c>
      <c r="E1704" s="146" t="s">
        <v>699</v>
      </c>
      <c r="G1704" s="196"/>
      <c r="H1704" s="196"/>
      <c r="I1704" s="196"/>
    </row>
    <row r="1705" spans="1:9">
      <c r="A1705" s="150" t="s">
        <v>252</v>
      </c>
      <c r="B1705" s="163" t="s">
        <v>272</v>
      </c>
      <c r="C1705" s="144">
        <v>71.16</v>
      </c>
      <c r="D1705" s="144">
        <v>76.03</v>
      </c>
      <c r="E1705" s="146" t="s">
        <v>699</v>
      </c>
      <c r="G1705" s="196"/>
      <c r="H1705" s="196"/>
      <c r="I1705" s="196"/>
    </row>
    <row r="1706" spans="1:9">
      <c r="A1706" s="150" t="s">
        <v>145</v>
      </c>
      <c r="B1706" s="163" t="s">
        <v>272</v>
      </c>
      <c r="C1706" s="144">
        <v>98.42</v>
      </c>
      <c r="D1706" s="144">
        <v>104.99</v>
      </c>
      <c r="E1706" s="146" t="s">
        <v>699</v>
      </c>
      <c r="G1706" s="196"/>
      <c r="H1706" s="196"/>
      <c r="I1706" s="196"/>
    </row>
    <row r="1707" spans="1:9">
      <c r="A1707" s="150" t="s">
        <v>146</v>
      </c>
      <c r="B1707" s="163" t="s">
        <v>272</v>
      </c>
      <c r="C1707" s="144">
        <v>98.45</v>
      </c>
      <c r="D1707" s="144">
        <v>104.61</v>
      </c>
      <c r="E1707" s="146" t="s">
        <v>699</v>
      </c>
      <c r="G1707" s="196"/>
      <c r="H1707" s="196"/>
      <c r="I1707" s="196"/>
    </row>
    <row r="1708" spans="1:9">
      <c r="A1708" s="150" t="s">
        <v>147</v>
      </c>
      <c r="B1708" s="163" t="s">
        <v>272</v>
      </c>
      <c r="C1708" s="144">
        <v>64.89</v>
      </c>
      <c r="D1708" s="144">
        <v>69.010000000000005</v>
      </c>
      <c r="E1708" s="146" t="s">
        <v>699</v>
      </c>
      <c r="G1708" s="196"/>
      <c r="H1708" s="196"/>
      <c r="I1708" s="196"/>
    </row>
    <row r="1709" spans="1:9">
      <c r="A1709" s="150" t="s">
        <v>148</v>
      </c>
      <c r="B1709" s="163" t="s">
        <v>272</v>
      </c>
      <c r="C1709" s="144">
        <v>45.81</v>
      </c>
      <c r="D1709" s="144">
        <v>48.59</v>
      </c>
      <c r="E1709" s="146" t="s">
        <v>699</v>
      </c>
      <c r="G1709" s="196"/>
      <c r="H1709" s="196"/>
      <c r="I1709" s="196"/>
    </row>
    <row r="1710" spans="1:9">
      <c r="A1710" s="150" t="s">
        <v>149</v>
      </c>
      <c r="B1710" s="163" t="s">
        <v>272</v>
      </c>
      <c r="C1710" s="144">
        <v>94.87</v>
      </c>
      <c r="D1710" s="144">
        <v>100.46</v>
      </c>
      <c r="E1710" s="146" t="s">
        <v>699</v>
      </c>
      <c r="G1710" s="196"/>
      <c r="H1710" s="196"/>
      <c r="I1710" s="196"/>
    </row>
    <row r="1711" spans="1:9">
      <c r="A1711" s="150" t="s">
        <v>150</v>
      </c>
      <c r="B1711" s="163" t="s">
        <v>272</v>
      </c>
      <c r="C1711" s="144">
        <v>37.07</v>
      </c>
      <c r="D1711" s="144">
        <v>39.880000000000003</v>
      </c>
      <c r="E1711" s="146" t="s">
        <v>699</v>
      </c>
      <c r="G1711" s="196"/>
      <c r="H1711" s="196"/>
      <c r="I1711" s="196"/>
    </row>
    <row r="1712" spans="1:9">
      <c r="A1712" s="150" t="s">
        <v>151</v>
      </c>
      <c r="B1712" s="163" t="s">
        <v>272</v>
      </c>
      <c r="C1712" s="144">
        <v>78.08</v>
      </c>
      <c r="D1712" s="144">
        <v>83.38</v>
      </c>
      <c r="E1712" s="146" t="s">
        <v>699</v>
      </c>
      <c r="G1712" s="196"/>
      <c r="H1712" s="196"/>
      <c r="I1712" s="196"/>
    </row>
    <row r="1713" spans="1:9">
      <c r="A1713" s="150" t="s">
        <v>152</v>
      </c>
      <c r="B1713" s="163" t="s">
        <v>272</v>
      </c>
      <c r="C1713" s="144">
        <v>59.4</v>
      </c>
      <c r="D1713" s="144">
        <v>62.85</v>
      </c>
      <c r="E1713" s="146" t="s">
        <v>699</v>
      </c>
      <c r="G1713" s="196"/>
      <c r="H1713" s="196"/>
      <c r="I1713" s="196"/>
    </row>
    <row r="1714" spans="1:9">
      <c r="A1714" s="150" t="s">
        <v>153</v>
      </c>
      <c r="B1714" s="163" t="s">
        <v>272</v>
      </c>
      <c r="C1714" s="144">
        <v>98.47</v>
      </c>
      <c r="D1714" s="144">
        <v>105.23</v>
      </c>
      <c r="E1714" s="146" t="s">
        <v>699</v>
      </c>
      <c r="G1714" s="196"/>
      <c r="H1714" s="196"/>
      <c r="I1714" s="196"/>
    </row>
    <row r="1715" spans="1:9">
      <c r="A1715" s="150" t="s">
        <v>154</v>
      </c>
      <c r="B1715" s="163" t="s">
        <v>272</v>
      </c>
      <c r="C1715" s="144">
        <v>45.88</v>
      </c>
      <c r="D1715" s="144">
        <v>48.73</v>
      </c>
      <c r="E1715" s="146" t="s">
        <v>699</v>
      </c>
      <c r="G1715" s="196"/>
      <c r="H1715" s="196"/>
      <c r="I1715" s="196"/>
    </row>
    <row r="1716" spans="1:9">
      <c r="A1716" s="150" t="s">
        <v>155</v>
      </c>
      <c r="B1716" s="163" t="s">
        <v>272</v>
      </c>
      <c r="C1716" s="144">
        <v>71.86</v>
      </c>
      <c r="D1716" s="144">
        <v>76.12</v>
      </c>
      <c r="E1716" s="144">
        <v>84.23</v>
      </c>
      <c r="G1716" s="196"/>
      <c r="H1716" s="196"/>
      <c r="I1716" s="196"/>
    </row>
    <row r="1717" spans="1:9">
      <c r="A1717" s="150" t="s">
        <v>253</v>
      </c>
      <c r="B1717" s="163" t="s">
        <v>272</v>
      </c>
      <c r="C1717" s="144">
        <v>99.88</v>
      </c>
      <c r="D1717" s="144">
        <v>105.83</v>
      </c>
      <c r="E1717" s="144">
        <v>117.07</v>
      </c>
      <c r="G1717" s="196"/>
      <c r="H1717" s="196"/>
      <c r="I1717" s="196"/>
    </row>
    <row r="1718" spans="1:9">
      <c r="A1718" s="150" t="s">
        <v>156</v>
      </c>
      <c r="B1718" s="163" t="s">
        <v>272</v>
      </c>
      <c r="C1718" s="144">
        <v>100.32</v>
      </c>
      <c r="D1718" s="144">
        <v>107.24</v>
      </c>
      <c r="E1718" s="146" t="s">
        <v>699</v>
      </c>
      <c r="G1718" s="196"/>
      <c r="H1718" s="196"/>
      <c r="I1718" s="196"/>
    </row>
    <row r="1719" spans="1:9">
      <c r="A1719" s="150" t="s">
        <v>157</v>
      </c>
      <c r="B1719" s="163" t="s">
        <v>272</v>
      </c>
      <c r="C1719" s="144">
        <v>66.37</v>
      </c>
      <c r="D1719" s="144">
        <v>70.53</v>
      </c>
      <c r="E1719" s="146" t="s">
        <v>699</v>
      </c>
      <c r="G1719" s="196"/>
      <c r="H1719" s="196"/>
      <c r="I1719" s="196"/>
    </row>
    <row r="1720" spans="1:9">
      <c r="A1720" s="150" t="s">
        <v>158</v>
      </c>
      <c r="B1720" s="163" t="s">
        <v>272</v>
      </c>
      <c r="C1720" s="144">
        <v>128.51</v>
      </c>
      <c r="D1720" s="144">
        <v>137.22</v>
      </c>
      <c r="E1720" s="146" t="s">
        <v>699</v>
      </c>
      <c r="G1720" s="196"/>
      <c r="H1720" s="196"/>
      <c r="I1720" s="196"/>
    </row>
    <row r="1721" spans="1:9">
      <c r="A1721" s="150" t="s">
        <v>159</v>
      </c>
      <c r="B1721" s="163" t="s">
        <v>272</v>
      </c>
      <c r="C1721" s="144">
        <v>42.71</v>
      </c>
      <c r="D1721" s="144">
        <v>45.32</v>
      </c>
      <c r="E1721" s="146" t="s">
        <v>699</v>
      </c>
      <c r="G1721" s="196"/>
      <c r="H1721" s="196"/>
      <c r="I1721" s="196"/>
    </row>
    <row r="1722" spans="1:9">
      <c r="A1722" s="150" t="s">
        <v>160</v>
      </c>
      <c r="B1722" s="163" t="s">
        <v>272</v>
      </c>
      <c r="C1722" s="144">
        <v>59.8</v>
      </c>
      <c r="D1722" s="144">
        <v>63.99</v>
      </c>
      <c r="E1722" s="146" t="s">
        <v>699</v>
      </c>
      <c r="G1722" s="196"/>
      <c r="H1722" s="196"/>
      <c r="I1722" s="196"/>
    </row>
    <row r="1723" spans="1:9">
      <c r="A1723" s="150" t="s">
        <v>161</v>
      </c>
      <c r="B1723" s="163" t="s">
        <v>272</v>
      </c>
      <c r="C1723" s="144">
        <v>84.13</v>
      </c>
      <c r="D1723" s="144">
        <v>89.98</v>
      </c>
      <c r="E1723" s="146" t="s">
        <v>699</v>
      </c>
      <c r="G1723" s="196"/>
      <c r="H1723" s="196"/>
      <c r="I1723" s="196"/>
    </row>
    <row r="1724" spans="1:9">
      <c r="A1724" s="150" t="s">
        <v>40</v>
      </c>
      <c r="B1724" s="163" t="s">
        <v>272</v>
      </c>
      <c r="C1724" s="144">
        <v>92.44</v>
      </c>
      <c r="D1724" s="144">
        <v>98.2</v>
      </c>
      <c r="E1724" s="146" t="s">
        <v>699</v>
      </c>
      <c r="G1724" s="196"/>
      <c r="H1724" s="196"/>
      <c r="I1724" s="196"/>
    </row>
    <row r="1725" spans="1:9">
      <c r="A1725" s="150" t="s">
        <v>254</v>
      </c>
      <c r="B1725" s="163" t="s">
        <v>272</v>
      </c>
      <c r="C1725" s="144">
        <v>63.7</v>
      </c>
      <c r="D1725" s="144">
        <v>67.989999999999995</v>
      </c>
      <c r="E1725" s="146" t="s">
        <v>699</v>
      </c>
      <c r="G1725" s="196"/>
      <c r="H1725" s="196"/>
      <c r="I1725" s="196"/>
    </row>
    <row r="1726" spans="1:9">
      <c r="A1726" s="150" t="s">
        <v>255</v>
      </c>
      <c r="B1726" s="163" t="s">
        <v>272</v>
      </c>
      <c r="C1726" s="144">
        <v>79.23</v>
      </c>
      <c r="D1726" s="144">
        <v>84.39</v>
      </c>
      <c r="E1726" s="146" t="s">
        <v>699</v>
      </c>
      <c r="G1726" s="196"/>
      <c r="H1726" s="196"/>
      <c r="I1726" s="196"/>
    </row>
    <row r="1727" spans="1:9">
      <c r="A1727" s="150" t="s">
        <v>256</v>
      </c>
      <c r="B1727" s="163" t="s">
        <v>272</v>
      </c>
      <c r="C1727" s="144">
        <v>118.91</v>
      </c>
      <c r="D1727" s="144">
        <v>126.6</v>
      </c>
      <c r="E1727" s="146" t="s">
        <v>699</v>
      </c>
      <c r="G1727" s="196"/>
      <c r="H1727" s="196"/>
      <c r="I1727" s="196"/>
    </row>
    <row r="1728" spans="1:9">
      <c r="A1728" s="150" t="s">
        <v>162</v>
      </c>
      <c r="B1728" s="163" t="s">
        <v>272</v>
      </c>
      <c r="C1728" s="144">
        <v>57.86</v>
      </c>
      <c r="D1728" s="144">
        <v>61.39</v>
      </c>
      <c r="E1728" s="144">
        <v>68.13</v>
      </c>
      <c r="G1728" s="196"/>
      <c r="H1728" s="196"/>
      <c r="I1728" s="196"/>
    </row>
    <row r="1729" spans="1:9">
      <c r="A1729" s="150" t="s">
        <v>163</v>
      </c>
      <c r="B1729" s="163" t="s">
        <v>272</v>
      </c>
      <c r="C1729" s="144">
        <v>56.91</v>
      </c>
      <c r="D1729" s="144">
        <v>60.26</v>
      </c>
      <c r="E1729" s="144">
        <v>66.14</v>
      </c>
      <c r="G1729" s="196"/>
      <c r="H1729" s="196"/>
      <c r="I1729" s="196"/>
    </row>
    <row r="1730" spans="1:9">
      <c r="A1730" s="150" t="s">
        <v>164</v>
      </c>
      <c r="B1730" s="163" t="s">
        <v>272</v>
      </c>
      <c r="C1730" s="144">
        <v>74.819999999999993</v>
      </c>
      <c r="D1730" s="144">
        <v>79.53</v>
      </c>
      <c r="E1730" s="146" t="s">
        <v>699</v>
      </c>
      <c r="G1730" s="196"/>
      <c r="H1730" s="196"/>
      <c r="I1730" s="196"/>
    </row>
    <row r="1731" spans="1:9">
      <c r="A1731" s="150" t="s">
        <v>165</v>
      </c>
      <c r="B1731" s="163" t="s">
        <v>272</v>
      </c>
      <c r="C1731" s="144">
        <v>36.07</v>
      </c>
      <c r="D1731" s="144">
        <v>38.119999999999997</v>
      </c>
      <c r="E1731" s="144">
        <v>42.47</v>
      </c>
      <c r="G1731" s="196"/>
      <c r="H1731" s="196"/>
      <c r="I1731" s="196"/>
    </row>
    <row r="1732" spans="1:9">
      <c r="A1732" s="150" t="s">
        <v>166</v>
      </c>
      <c r="B1732" s="163" t="s">
        <v>272</v>
      </c>
      <c r="C1732" s="144">
        <v>44.85</v>
      </c>
      <c r="D1732" s="144">
        <v>47.45</v>
      </c>
      <c r="E1732" s="146" t="s">
        <v>699</v>
      </c>
      <c r="G1732" s="196"/>
      <c r="H1732" s="196"/>
      <c r="I1732" s="196"/>
    </row>
    <row r="1733" spans="1:9">
      <c r="A1733" s="150" t="s">
        <v>167</v>
      </c>
      <c r="B1733" s="163" t="s">
        <v>272</v>
      </c>
      <c r="C1733" s="144">
        <v>76.569999999999993</v>
      </c>
      <c r="D1733" s="144">
        <v>82.02</v>
      </c>
      <c r="E1733" s="146" t="s">
        <v>699</v>
      </c>
      <c r="G1733" s="196"/>
      <c r="H1733" s="196"/>
      <c r="I1733" s="196"/>
    </row>
    <row r="1734" spans="1:9">
      <c r="A1734" s="150" t="s">
        <v>168</v>
      </c>
      <c r="B1734" s="163" t="s">
        <v>272</v>
      </c>
      <c r="C1734" s="144">
        <v>68.78</v>
      </c>
      <c r="D1734" s="144">
        <v>72.790000000000006</v>
      </c>
      <c r="E1734" s="146" t="s">
        <v>699</v>
      </c>
      <c r="G1734" s="196"/>
      <c r="H1734" s="196"/>
      <c r="I1734" s="196"/>
    </row>
    <row r="1735" spans="1:9">
      <c r="A1735" s="150" t="s">
        <v>169</v>
      </c>
      <c r="B1735" s="163" t="s">
        <v>272</v>
      </c>
      <c r="C1735" s="144">
        <v>77.290000000000006</v>
      </c>
      <c r="D1735" s="144">
        <v>82.3</v>
      </c>
      <c r="E1735" s="146" t="s">
        <v>699</v>
      </c>
      <c r="G1735" s="196"/>
      <c r="H1735" s="196"/>
      <c r="I1735" s="196"/>
    </row>
    <row r="1736" spans="1:9">
      <c r="A1736" s="150" t="s">
        <v>170</v>
      </c>
      <c r="B1736" s="163" t="s">
        <v>272</v>
      </c>
      <c r="C1736" s="144">
        <v>46.1</v>
      </c>
      <c r="D1736" s="144">
        <v>49.14</v>
      </c>
      <c r="E1736" s="146" t="s">
        <v>699</v>
      </c>
      <c r="G1736" s="196"/>
      <c r="H1736" s="196"/>
      <c r="I1736" s="196"/>
    </row>
    <row r="1737" spans="1:9">
      <c r="A1737" s="150" t="s">
        <v>171</v>
      </c>
      <c r="B1737" s="163" t="s">
        <v>272</v>
      </c>
      <c r="C1737" s="144">
        <v>92.48</v>
      </c>
      <c r="D1737" s="144">
        <v>98.29</v>
      </c>
      <c r="E1737" s="146" t="s">
        <v>699</v>
      </c>
      <c r="G1737" s="196"/>
      <c r="H1737" s="196"/>
      <c r="I1737" s="196"/>
    </row>
    <row r="1738" spans="1:9">
      <c r="A1738" s="150" t="s">
        <v>172</v>
      </c>
      <c r="B1738" s="163" t="s">
        <v>272</v>
      </c>
      <c r="C1738" s="144">
        <v>73.58</v>
      </c>
      <c r="D1738" s="144">
        <v>78.69</v>
      </c>
      <c r="E1738" s="146" t="s">
        <v>699</v>
      </c>
      <c r="G1738" s="196"/>
      <c r="H1738" s="196"/>
      <c r="I1738" s="196"/>
    </row>
    <row r="1739" spans="1:9">
      <c r="A1739" s="150" t="s">
        <v>175</v>
      </c>
      <c r="B1739" s="163" t="s">
        <v>272</v>
      </c>
      <c r="C1739" s="144">
        <v>64.97</v>
      </c>
      <c r="D1739" s="144">
        <v>68.5</v>
      </c>
      <c r="E1739" s="146" t="s">
        <v>699</v>
      </c>
      <c r="G1739" s="196"/>
      <c r="H1739" s="196"/>
      <c r="I1739" s="196"/>
    </row>
    <row r="1740" spans="1:9">
      <c r="A1740" s="150" t="s">
        <v>173</v>
      </c>
      <c r="B1740" s="163" t="s">
        <v>272</v>
      </c>
      <c r="C1740" s="144">
        <v>136.84</v>
      </c>
      <c r="D1740" s="144">
        <v>144.41999999999999</v>
      </c>
      <c r="E1740" s="146" t="s">
        <v>699</v>
      </c>
      <c r="G1740" s="196"/>
      <c r="H1740" s="196"/>
      <c r="I1740" s="196"/>
    </row>
    <row r="1741" spans="1:9">
      <c r="A1741" s="150" t="s">
        <v>174</v>
      </c>
      <c r="B1741" s="163" t="s">
        <v>272</v>
      </c>
      <c r="C1741" s="144">
        <v>51.22</v>
      </c>
      <c r="D1741" s="144">
        <v>55.06</v>
      </c>
      <c r="E1741" s="146" t="s">
        <v>699</v>
      </c>
      <c r="G1741" s="196"/>
      <c r="H1741" s="196"/>
      <c r="I1741" s="196"/>
    </row>
    <row r="1742" spans="1:9">
      <c r="A1742" s="150" t="s">
        <v>176</v>
      </c>
      <c r="B1742" s="163" t="s">
        <v>272</v>
      </c>
      <c r="C1742" s="144">
        <v>78.69</v>
      </c>
      <c r="D1742" s="144">
        <v>83.78</v>
      </c>
      <c r="E1742" s="146" t="s">
        <v>699</v>
      </c>
      <c r="G1742" s="196"/>
      <c r="H1742" s="196"/>
      <c r="I1742" s="196"/>
    </row>
    <row r="1743" spans="1:9">
      <c r="A1743" s="150" t="s">
        <v>257</v>
      </c>
      <c r="B1743" s="163" t="s">
        <v>272</v>
      </c>
      <c r="C1743" s="144">
        <v>72.67</v>
      </c>
      <c r="D1743" s="144">
        <v>76.88</v>
      </c>
      <c r="E1743" s="146" t="s">
        <v>699</v>
      </c>
      <c r="G1743" s="196"/>
      <c r="H1743" s="196"/>
      <c r="I1743" s="196"/>
    </row>
    <row r="1744" spans="1:9">
      <c r="A1744" s="150" t="s">
        <v>258</v>
      </c>
      <c r="B1744" s="163" t="s">
        <v>272</v>
      </c>
      <c r="C1744" s="144">
        <v>96.58</v>
      </c>
      <c r="D1744" s="144">
        <v>101.82</v>
      </c>
      <c r="E1744" s="146" t="s">
        <v>699</v>
      </c>
      <c r="G1744" s="196"/>
      <c r="H1744" s="196"/>
      <c r="I1744" s="196"/>
    </row>
    <row r="1745" spans="1:9">
      <c r="A1745" s="150" t="s">
        <v>177</v>
      </c>
      <c r="B1745" s="163" t="s">
        <v>272</v>
      </c>
      <c r="C1745" s="144">
        <v>60</v>
      </c>
      <c r="D1745" s="144">
        <v>65.040000000000006</v>
      </c>
      <c r="E1745" s="146" t="s">
        <v>699</v>
      </c>
      <c r="G1745" s="196"/>
      <c r="H1745" s="196"/>
      <c r="I1745" s="196"/>
    </row>
    <row r="1746" spans="1:9">
      <c r="A1746" s="150" t="s">
        <v>178</v>
      </c>
      <c r="B1746" s="163" t="s">
        <v>272</v>
      </c>
      <c r="C1746" s="144">
        <v>88.08</v>
      </c>
      <c r="D1746" s="144">
        <v>94.12</v>
      </c>
      <c r="E1746" s="146" t="s">
        <v>699</v>
      </c>
      <c r="G1746" s="196"/>
      <c r="H1746" s="196"/>
      <c r="I1746" s="196"/>
    </row>
    <row r="1747" spans="1:9">
      <c r="A1747" s="150" t="s">
        <v>179</v>
      </c>
      <c r="B1747" s="163" t="s">
        <v>272</v>
      </c>
      <c r="C1747" s="144">
        <v>102.05</v>
      </c>
      <c r="D1747" s="144">
        <v>108.49</v>
      </c>
      <c r="E1747" s="144">
        <v>118.33</v>
      </c>
      <c r="G1747" s="196"/>
      <c r="H1747" s="196"/>
      <c r="I1747" s="196"/>
    </row>
    <row r="1748" spans="1:9">
      <c r="A1748" s="150" t="s">
        <v>180</v>
      </c>
      <c r="B1748" s="163" t="s">
        <v>272</v>
      </c>
      <c r="C1748" s="144">
        <v>69.989999999999995</v>
      </c>
      <c r="D1748" s="144">
        <v>74.92</v>
      </c>
      <c r="E1748" s="144">
        <v>83.51</v>
      </c>
      <c r="G1748" s="196"/>
      <c r="H1748" s="196"/>
      <c r="I1748" s="196"/>
    </row>
    <row r="1749" spans="1:9">
      <c r="A1749" s="150" t="s">
        <v>181</v>
      </c>
      <c r="B1749" s="163" t="s">
        <v>272</v>
      </c>
      <c r="C1749" s="144">
        <v>40.68</v>
      </c>
      <c r="D1749" s="144">
        <v>42.98</v>
      </c>
      <c r="E1749" s="144">
        <v>47.58</v>
      </c>
      <c r="G1749" s="196"/>
      <c r="H1749" s="196"/>
      <c r="I1749" s="196"/>
    </row>
    <row r="1750" spans="1:9">
      <c r="A1750" s="150" t="s">
        <v>182</v>
      </c>
      <c r="B1750" s="163" t="s">
        <v>272</v>
      </c>
      <c r="C1750" s="144">
        <v>51.99</v>
      </c>
      <c r="D1750" s="144">
        <v>55.85</v>
      </c>
      <c r="E1750" s="144">
        <v>61.11</v>
      </c>
      <c r="G1750" s="196"/>
      <c r="H1750" s="196"/>
      <c r="I1750" s="196"/>
    </row>
    <row r="1751" spans="1:9">
      <c r="A1751" s="150" t="s">
        <v>259</v>
      </c>
      <c r="B1751" s="163" t="s">
        <v>272</v>
      </c>
      <c r="C1751" s="144">
        <v>80.569999999999993</v>
      </c>
      <c r="D1751" s="144">
        <v>85.79</v>
      </c>
      <c r="E1751" s="144">
        <v>93.17</v>
      </c>
      <c r="G1751" s="196"/>
      <c r="H1751" s="196"/>
      <c r="I1751" s="196"/>
    </row>
    <row r="1752" spans="1:9">
      <c r="A1752" s="150" t="s">
        <v>184</v>
      </c>
      <c r="B1752" s="163" t="s">
        <v>272</v>
      </c>
      <c r="C1752" s="144">
        <v>63.08</v>
      </c>
      <c r="D1752" s="144">
        <v>67.36</v>
      </c>
      <c r="E1752" s="146" t="s">
        <v>699</v>
      </c>
      <c r="G1752" s="196"/>
      <c r="H1752" s="196"/>
      <c r="I1752" s="196"/>
    </row>
    <row r="1753" spans="1:9">
      <c r="A1753" s="150" t="s">
        <v>260</v>
      </c>
      <c r="B1753" s="163" t="s">
        <v>272</v>
      </c>
      <c r="C1753" s="144">
        <v>82.77</v>
      </c>
      <c r="D1753" s="144">
        <v>88.45</v>
      </c>
      <c r="E1753" s="146" t="s">
        <v>699</v>
      </c>
      <c r="G1753" s="196"/>
      <c r="H1753" s="196"/>
      <c r="I1753" s="196"/>
    </row>
    <row r="1754" spans="1:9">
      <c r="A1754" s="150" t="s">
        <v>185</v>
      </c>
      <c r="B1754" s="163" t="s">
        <v>272</v>
      </c>
      <c r="C1754" s="144">
        <v>56.54</v>
      </c>
      <c r="D1754" s="144">
        <v>59.9</v>
      </c>
      <c r="E1754" s="146" t="s">
        <v>699</v>
      </c>
      <c r="G1754" s="196"/>
      <c r="H1754" s="196"/>
      <c r="I1754" s="196"/>
    </row>
    <row r="1755" spans="1:9">
      <c r="A1755" s="150" t="s">
        <v>186</v>
      </c>
      <c r="B1755" s="163" t="s">
        <v>272</v>
      </c>
      <c r="C1755" s="144">
        <v>61.55</v>
      </c>
      <c r="D1755" s="144">
        <v>64.98</v>
      </c>
      <c r="E1755" s="146" t="s">
        <v>699</v>
      </c>
      <c r="G1755" s="196"/>
      <c r="H1755" s="196"/>
      <c r="I1755" s="196"/>
    </row>
    <row r="1756" spans="1:9">
      <c r="A1756" s="150" t="s">
        <v>261</v>
      </c>
      <c r="B1756" s="163" t="s">
        <v>272</v>
      </c>
      <c r="C1756" s="144">
        <v>83.01</v>
      </c>
      <c r="D1756" s="144">
        <v>87.91</v>
      </c>
      <c r="E1756" s="146" t="s">
        <v>699</v>
      </c>
      <c r="G1756" s="196"/>
      <c r="H1756" s="196"/>
      <c r="I1756" s="196"/>
    </row>
    <row r="1757" spans="1:9">
      <c r="A1757" s="150" t="s">
        <v>187</v>
      </c>
      <c r="B1757" s="163" t="s">
        <v>272</v>
      </c>
      <c r="C1757" s="144">
        <v>84.33</v>
      </c>
      <c r="D1757" s="144">
        <v>89.46</v>
      </c>
      <c r="E1757" s="146" t="s">
        <v>699</v>
      </c>
      <c r="G1757" s="196"/>
      <c r="H1757" s="196"/>
      <c r="I1757" s="196"/>
    </row>
    <row r="1758" spans="1:9" ht="15.75" thickBot="1">
      <c r="A1758" s="150" t="s">
        <v>188</v>
      </c>
      <c r="B1758" s="163" t="s">
        <v>272</v>
      </c>
      <c r="C1758" s="144">
        <v>44.61</v>
      </c>
      <c r="D1758" s="144">
        <v>47.11</v>
      </c>
      <c r="E1758" s="147" t="s">
        <v>699</v>
      </c>
      <c r="G1758" s="196"/>
      <c r="H1758" s="196"/>
      <c r="I1758" s="196"/>
    </row>
  </sheetData>
  <autoFilter ref="A8:E1758"/>
  <pageMargins left="0.7" right="0.7" top="0.75" bottom="0.75" header="0.3" footer="0.3"/>
  <pageSetup scale="3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76"/>
  <sheetViews>
    <sheetView workbookViewId="0">
      <selection activeCell="E10" sqref="E10"/>
    </sheetView>
  </sheetViews>
  <sheetFormatPr defaultRowHeight="12.75"/>
  <cols>
    <col min="1" max="1" width="9.140625" style="172"/>
    <col min="2" max="2" width="18.140625" style="172" customWidth="1"/>
    <col min="3" max="3" width="51.28515625" style="172" customWidth="1"/>
    <col min="4" max="4" width="19" style="172" customWidth="1"/>
    <col min="5" max="5" width="18.5703125" style="172" customWidth="1"/>
    <col min="6" max="6" width="10.85546875" style="172" customWidth="1"/>
    <col min="7" max="7" width="22.85546875" style="172" customWidth="1"/>
    <col min="8" max="16384" width="9.140625" style="172"/>
  </cols>
  <sheetData>
    <row r="1" spans="1:7" s="164" customFormat="1" ht="39" customHeight="1">
      <c r="B1" s="165" t="s">
        <v>278</v>
      </c>
      <c r="C1" s="165" t="s">
        <v>279</v>
      </c>
      <c r="D1" s="166" t="s">
        <v>280</v>
      </c>
      <c r="E1" s="166" t="s">
        <v>281</v>
      </c>
      <c r="F1" s="166" t="s">
        <v>282</v>
      </c>
      <c r="G1" s="166" t="s">
        <v>283</v>
      </c>
    </row>
    <row r="2" spans="1:7" ht="48.75" customHeight="1">
      <c r="A2" s="167" t="s">
        <v>284</v>
      </c>
      <c r="B2" s="168" t="s">
        <v>42</v>
      </c>
      <c r="C2" s="169" t="s">
        <v>285</v>
      </c>
      <c r="D2" s="170" t="s">
        <v>286</v>
      </c>
      <c r="E2" s="170" t="s">
        <v>287</v>
      </c>
      <c r="F2" s="171"/>
      <c r="G2" s="170" t="s">
        <v>288</v>
      </c>
    </row>
    <row r="3" spans="1:7" ht="78.75" customHeight="1">
      <c r="A3" s="167" t="s">
        <v>289</v>
      </c>
      <c r="B3" s="168" t="s">
        <v>43</v>
      </c>
      <c r="C3" s="169" t="s">
        <v>290</v>
      </c>
      <c r="D3" s="170" t="s">
        <v>286</v>
      </c>
      <c r="E3" s="170" t="s">
        <v>287</v>
      </c>
      <c r="F3" s="173" t="s">
        <v>291</v>
      </c>
      <c r="G3" s="170" t="s">
        <v>288</v>
      </c>
    </row>
    <row r="4" spans="1:7" ht="36" customHeight="1">
      <c r="A4" s="167" t="s">
        <v>292</v>
      </c>
      <c r="B4" s="168" t="s">
        <v>44</v>
      </c>
      <c r="C4" s="169" t="s">
        <v>293</v>
      </c>
      <c r="D4" s="170" t="s">
        <v>294</v>
      </c>
      <c r="E4" s="170"/>
      <c r="F4" s="171"/>
      <c r="G4" s="170"/>
    </row>
    <row r="5" spans="1:7" ht="48" customHeight="1">
      <c r="A5" s="167" t="s">
        <v>295</v>
      </c>
      <c r="B5" s="168" t="s">
        <v>45</v>
      </c>
      <c r="C5" s="169" t="s">
        <v>296</v>
      </c>
      <c r="D5" s="170" t="s">
        <v>297</v>
      </c>
      <c r="E5" s="170"/>
      <c r="F5" s="173" t="s">
        <v>298</v>
      </c>
      <c r="G5" s="170" t="s">
        <v>299</v>
      </c>
    </row>
    <row r="6" spans="1:7" ht="79.5" customHeight="1">
      <c r="A6" s="167" t="s">
        <v>300</v>
      </c>
      <c r="B6" s="168" t="s">
        <v>46</v>
      </c>
      <c r="C6" s="169" t="s">
        <v>301</v>
      </c>
      <c r="D6" s="170" t="s">
        <v>297</v>
      </c>
      <c r="E6" s="170"/>
      <c r="F6" s="173" t="s">
        <v>302</v>
      </c>
      <c r="G6" s="170" t="s">
        <v>299</v>
      </c>
    </row>
    <row r="7" spans="1:7" ht="24.75" customHeight="1">
      <c r="A7" s="167" t="s">
        <v>303</v>
      </c>
      <c r="B7" s="168" t="s">
        <v>47</v>
      </c>
      <c r="C7" s="169" t="s">
        <v>304</v>
      </c>
      <c r="D7" s="170" t="s">
        <v>305</v>
      </c>
      <c r="E7" s="170" t="s">
        <v>306</v>
      </c>
      <c r="F7" s="173"/>
      <c r="G7" s="170" t="s">
        <v>299</v>
      </c>
    </row>
    <row r="8" spans="1:7" ht="57.75" customHeight="1">
      <c r="A8" s="167" t="s">
        <v>307</v>
      </c>
      <c r="B8" s="168" t="s">
        <v>48</v>
      </c>
      <c r="C8" s="169" t="s">
        <v>308</v>
      </c>
      <c r="D8" s="170" t="s">
        <v>294</v>
      </c>
      <c r="E8" s="170"/>
      <c r="F8" s="173" t="s">
        <v>309</v>
      </c>
      <c r="G8" s="170"/>
    </row>
    <row r="9" spans="1:7" ht="48" customHeight="1">
      <c r="A9" s="167" t="s">
        <v>310</v>
      </c>
      <c r="B9" s="168" t="s">
        <v>49</v>
      </c>
      <c r="C9" s="169" t="s">
        <v>311</v>
      </c>
      <c r="D9" s="170" t="s">
        <v>305</v>
      </c>
      <c r="E9" s="170" t="s">
        <v>312</v>
      </c>
      <c r="F9" s="173" t="s">
        <v>291</v>
      </c>
      <c r="G9" s="170" t="s">
        <v>299</v>
      </c>
    </row>
    <row r="10" spans="1:7" ht="59.25" customHeight="1">
      <c r="A10" s="167" t="s">
        <v>313</v>
      </c>
      <c r="B10" s="168" t="s">
        <v>50</v>
      </c>
      <c r="C10" s="169" t="s">
        <v>314</v>
      </c>
      <c r="D10" s="170" t="s">
        <v>286</v>
      </c>
      <c r="E10" s="170" t="s">
        <v>315</v>
      </c>
      <c r="F10" s="173" t="s">
        <v>291</v>
      </c>
      <c r="G10" s="170" t="s">
        <v>288</v>
      </c>
    </row>
    <row r="11" spans="1:7" ht="94.5" customHeight="1">
      <c r="A11" s="167" t="s">
        <v>316</v>
      </c>
      <c r="B11" s="168" t="s">
        <v>317</v>
      </c>
      <c r="C11" s="169" t="s">
        <v>318</v>
      </c>
      <c r="D11" s="170" t="s">
        <v>286</v>
      </c>
      <c r="E11" s="170" t="s">
        <v>315</v>
      </c>
      <c r="F11" s="173" t="s">
        <v>319</v>
      </c>
      <c r="G11" s="170" t="s">
        <v>288</v>
      </c>
    </row>
    <row r="12" spans="1:7" ht="79.5" customHeight="1">
      <c r="A12" s="167" t="s">
        <v>320</v>
      </c>
      <c r="B12" s="168" t="s">
        <v>51</v>
      </c>
      <c r="C12" s="174" t="s">
        <v>321</v>
      </c>
      <c r="D12" s="170" t="s">
        <v>286</v>
      </c>
      <c r="E12" s="170" t="s">
        <v>315</v>
      </c>
      <c r="F12" s="173" t="s">
        <v>291</v>
      </c>
      <c r="G12" s="170" t="s">
        <v>288</v>
      </c>
    </row>
    <row r="13" spans="1:7" ht="35.25" customHeight="1">
      <c r="A13" s="167" t="s">
        <v>322</v>
      </c>
      <c r="B13" s="168" t="s">
        <v>52</v>
      </c>
      <c r="C13" s="169" t="s">
        <v>323</v>
      </c>
      <c r="D13" s="170" t="s">
        <v>286</v>
      </c>
      <c r="E13" s="170" t="s">
        <v>315</v>
      </c>
      <c r="F13" s="173" t="s">
        <v>291</v>
      </c>
      <c r="G13" s="170" t="s">
        <v>288</v>
      </c>
    </row>
    <row r="14" spans="1:7" ht="48.75" customHeight="1">
      <c r="A14" s="167" t="s">
        <v>324</v>
      </c>
      <c r="B14" s="168" t="s">
        <v>325</v>
      </c>
      <c r="C14" s="169" t="s">
        <v>326</v>
      </c>
      <c r="D14" s="170" t="s">
        <v>327</v>
      </c>
      <c r="E14" s="170" t="s">
        <v>315</v>
      </c>
      <c r="F14" s="173" t="s">
        <v>319</v>
      </c>
      <c r="G14" s="175" t="s">
        <v>328</v>
      </c>
    </row>
    <row r="15" spans="1:7" ht="45.75" customHeight="1">
      <c r="A15" s="167" t="s">
        <v>329</v>
      </c>
      <c r="B15" s="168" t="s">
        <v>53</v>
      </c>
      <c r="C15" s="169" t="s">
        <v>330</v>
      </c>
      <c r="D15" s="170" t="s">
        <v>286</v>
      </c>
      <c r="E15" s="170" t="s">
        <v>315</v>
      </c>
      <c r="F15" s="173" t="s">
        <v>291</v>
      </c>
      <c r="G15" s="170" t="s">
        <v>288</v>
      </c>
    </row>
    <row r="16" spans="1:7" ht="71.25" customHeight="1">
      <c r="A16" s="167" t="s">
        <v>331</v>
      </c>
      <c r="B16" s="168" t="s">
        <v>54</v>
      </c>
      <c r="C16" s="169" t="s">
        <v>332</v>
      </c>
      <c r="D16" s="170" t="s">
        <v>327</v>
      </c>
      <c r="E16" s="170" t="s">
        <v>315</v>
      </c>
      <c r="F16" s="173" t="s">
        <v>319</v>
      </c>
      <c r="G16" s="175" t="s">
        <v>328</v>
      </c>
    </row>
    <row r="17" spans="1:7" ht="68.25" customHeight="1">
      <c r="A17" s="167" t="s">
        <v>333</v>
      </c>
      <c r="B17" s="176" t="s">
        <v>334</v>
      </c>
      <c r="C17" s="177" t="s">
        <v>335</v>
      </c>
      <c r="D17" s="170" t="s">
        <v>286</v>
      </c>
      <c r="E17" s="170" t="s">
        <v>336</v>
      </c>
      <c r="F17" s="178"/>
      <c r="G17" s="170" t="s">
        <v>288</v>
      </c>
    </row>
    <row r="18" spans="1:7" ht="47.25" customHeight="1">
      <c r="A18" s="167" t="s">
        <v>337</v>
      </c>
      <c r="B18" s="176" t="s">
        <v>239</v>
      </c>
      <c r="C18" s="177" t="s">
        <v>338</v>
      </c>
      <c r="D18" s="170" t="s">
        <v>286</v>
      </c>
      <c r="E18" s="170" t="s">
        <v>339</v>
      </c>
      <c r="F18" s="176"/>
      <c r="G18" s="170" t="s">
        <v>288</v>
      </c>
    </row>
    <row r="19" spans="1:7" ht="58.5" customHeight="1">
      <c r="A19" s="167" t="s">
        <v>340</v>
      </c>
      <c r="B19" s="168" t="s">
        <v>55</v>
      </c>
      <c r="C19" s="169" t="s">
        <v>341</v>
      </c>
      <c r="D19" s="170" t="s">
        <v>286</v>
      </c>
      <c r="E19" s="170" t="s">
        <v>342</v>
      </c>
      <c r="F19" s="173" t="s">
        <v>291</v>
      </c>
      <c r="G19" s="170" t="s">
        <v>288</v>
      </c>
    </row>
    <row r="20" spans="1:7" ht="46.5" customHeight="1">
      <c r="A20" s="167" t="s">
        <v>343</v>
      </c>
      <c r="B20" s="179" t="s">
        <v>56</v>
      </c>
      <c r="C20" s="169" t="s">
        <v>344</v>
      </c>
      <c r="D20" s="170" t="s">
        <v>286</v>
      </c>
      <c r="E20" s="170" t="s">
        <v>306</v>
      </c>
      <c r="F20" s="173" t="s">
        <v>291</v>
      </c>
      <c r="G20" s="170" t="s">
        <v>288</v>
      </c>
    </row>
    <row r="21" spans="1:7" ht="47.25" customHeight="1">
      <c r="A21" s="167" t="s">
        <v>345</v>
      </c>
      <c r="B21" s="179" t="s">
        <v>57</v>
      </c>
      <c r="C21" s="169" t="s">
        <v>346</v>
      </c>
      <c r="D21" s="170" t="s">
        <v>327</v>
      </c>
      <c r="E21" s="170" t="s">
        <v>306</v>
      </c>
      <c r="F21" s="173" t="s">
        <v>319</v>
      </c>
      <c r="G21" s="175" t="s">
        <v>328</v>
      </c>
    </row>
    <row r="22" spans="1:7" ht="34.5" customHeight="1">
      <c r="A22" s="167" t="s">
        <v>347</v>
      </c>
      <c r="B22" s="179" t="s">
        <v>58</v>
      </c>
      <c r="C22" s="169" t="s">
        <v>348</v>
      </c>
      <c r="D22" s="170" t="s">
        <v>286</v>
      </c>
      <c r="E22" s="170" t="s">
        <v>306</v>
      </c>
      <c r="F22" s="173" t="s">
        <v>319</v>
      </c>
      <c r="G22" s="170" t="s">
        <v>288</v>
      </c>
    </row>
    <row r="23" spans="1:7" ht="45" customHeight="1">
      <c r="A23" s="167" t="s">
        <v>349</v>
      </c>
      <c r="B23" s="179" t="s">
        <v>59</v>
      </c>
      <c r="C23" s="169" t="s">
        <v>350</v>
      </c>
      <c r="D23" s="170" t="s">
        <v>305</v>
      </c>
      <c r="E23" s="170" t="s">
        <v>306</v>
      </c>
      <c r="F23" s="173"/>
      <c r="G23" s="170" t="s">
        <v>299</v>
      </c>
    </row>
    <row r="24" spans="1:7" ht="34.5" customHeight="1">
      <c r="A24" s="167" t="s">
        <v>351</v>
      </c>
      <c r="B24" s="168" t="s">
        <v>60</v>
      </c>
      <c r="C24" s="169" t="s">
        <v>352</v>
      </c>
      <c r="D24" s="170" t="s">
        <v>305</v>
      </c>
      <c r="E24" s="170" t="s">
        <v>353</v>
      </c>
      <c r="F24" s="173"/>
      <c r="G24" s="170" t="s">
        <v>299</v>
      </c>
    </row>
    <row r="25" spans="1:7" ht="48" customHeight="1">
      <c r="A25" s="167" t="s">
        <v>354</v>
      </c>
      <c r="B25" s="168" t="s">
        <v>61</v>
      </c>
      <c r="C25" s="169" t="s">
        <v>355</v>
      </c>
      <c r="D25" s="170" t="s">
        <v>286</v>
      </c>
      <c r="E25" s="170" t="s">
        <v>315</v>
      </c>
      <c r="F25" s="173" t="s">
        <v>291</v>
      </c>
      <c r="G25" s="170" t="s">
        <v>288</v>
      </c>
    </row>
    <row r="26" spans="1:7" ht="57" customHeight="1">
      <c r="A26" s="167" t="s">
        <v>356</v>
      </c>
      <c r="B26" s="168" t="s">
        <v>62</v>
      </c>
      <c r="C26" s="169" t="s">
        <v>357</v>
      </c>
      <c r="D26" s="170" t="s">
        <v>286</v>
      </c>
      <c r="E26" s="170" t="s">
        <v>315</v>
      </c>
      <c r="F26" s="173"/>
      <c r="G26" s="170" t="s">
        <v>288</v>
      </c>
    </row>
    <row r="27" spans="1:7" ht="45.75" customHeight="1">
      <c r="A27" s="167" t="s">
        <v>358</v>
      </c>
      <c r="B27" s="168" t="s">
        <v>63</v>
      </c>
      <c r="C27" s="169" t="s">
        <v>359</v>
      </c>
      <c r="D27" s="170" t="s">
        <v>305</v>
      </c>
      <c r="E27" s="170" t="s">
        <v>312</v>
      </c>
      <c r="F27" s="173"/>
      <c r="G27" s="170" t="s">
        <v>299</v>
      </c>
    </row>
    <row r="28" spans="1:7" ht="69" customHeight="1">
      <c r="A28" s="167" t="s">
        <v>360</v>
      </c>
      <c r="B28" s="168" t="s">
        <v>64</v>
      </c>
      <c r="C28" s="169" t="s">
        <v>361</v>
      </c>
      <c r="D28" s="170" t="s">
        <v>286</v>
      </c>
      <c r="E28" s="170" t="s">
        <v>362</v>
      </c>
      <c r="F28" s="173" t="s">
        <v>291</v>
      </c>
      <c r="G28" s="170" t="s">
        <v>288</v>
      </c>
    </row>
    <row r="29" spans="1:7" ht="69.75" customHeight="1">
      <c r="A29" s="167" t="s">
        <v>363</v>
      </c>
      <c r="B29" s="168" t="s">
        <v>65</v>
      </c>
      <c r="C29" s="169" t="s">
        <v>364</v>
      </c>
      <c r="D29" s="170" t="s">
        <v>286</v>
      </c>
      <c r="E29" s="170" t="s">
        <v>362</v>
      </c>
      <c r="F29" s="173" t="s">
        <v>319</v>
      </c>
      <c r="G29" s="170" t="s">
        <v>288</v>
      </c>
    </row>
    <row r="30" spans="1:7" ht="59.25" customHeight="1">
      <c r="A30" s="167" t="s">
        <v>365</v>
      </c>
      <c r="B30" s="168" t="s">
        <v>66</v>
      </c>
      <c r="C30" s="169" t="s">
        <v>366</v>
      </c>
      <c r="D30" s="170" t="s">
        <v>286</v>
      </c>
      <c r="E30" s="175" t="s">
        <v>367</v>
      </c>
      <c r="F30" s="173" t="s">
        <v>291</v>
      </c>
      <c r="G30" s="170" t="s">
        <v>288</v>
      </c>
    </row>
    <row r="31" spans="1:7" ht="45.75" customHeight="1">
      <c r="A31" s="167" t="s">
        <v>368</v>
      </c>
      <c r="B31" s="168" t="s">
        <v>67</v>
      </c>
      <c r="C31" s="169" t="s">
        <v>369</v>
      </c>
      <c r="D31" s="170" t="s">
        <v>286</v>
      </c>
      <c r="E31" s="170" t="s">
        <v>342</v>
      </c>
      <c r="F31" s="173" t="s">
        <v>291</v>
      </c>
      <c r="G31" s="170" t="s">
        <v>288</v>
      </c>
    </row>
    <row r="32" spans="1:7" ht="48" customHeight="1">
      <c r="A32" s="167" t="s">
        <v>370</v>
      </c>
      <c r="B32" s="168" t="s">
        <v>68</v>
      </c>
      <c r="C32" s="169" t="s">
        <v>371</v>
      </c>
      <c r="D32" s="170" t="s">
        <v>286</v>
      </c>
      <c r="E32" s="170" t="s">
        <v>372</v>
      </c>
      <c r="F32" s="173"/>
      <c r="G32" s="170" t="s">
        <v>288</v>
      </c>
    </row>
    <row r="33" spans="1:7" ht="46.5" customHeight="1">
      <c r="A33" s="167" t="s">
        <v>373</v>
      </c>
      <c r="B33" s="168" t="s">
        <v>69</v>
      </c>
      <c r="C33" s="169" t="s">
        <v>374</v>
      </c>
      <c r="D33" s="170" t="s">
        <v>286</v>
      </c>
      <c r="E33" s="170" t="s">
        <v>372</v>
      </c>
      <c r="F33" s="173" t="s">
        <v>291</v>
      </c>
      <c r="G33" s="170" t="s">
        <v>288</v>
      </c>
    </row>
    <row r="34" spans="1:7" ht="48.75" customHeight="1">
      <c r="A34" s="167" t="s">
        <v>375</v>
      </c>
      <c r="B34" s="168" t="s">
        <v>70</v>
      </c>
      <c r="C34" s="169" t="s">
        <v>376</v>
      </c>
      <c r="D34" s="170" t="s">
        <v>294</v>
      </c>
      <c r="E34" s="170"/>
      <c r="F34" s="171"/>
      <c r="G34" s="170"/>
    </row>
    <row r="35" spans="1:7" ht="69.75" customHeight="1">
      <c r="A35" s="167" t="s">
        <v>377</v>
      </c>
      <c r="B35" s="168" t="s">
        <v>71</v>
      </c>
      <c r="C35" s="169" t="s">
        <v>378</v>
      </c>
      <c r="D35" s="170" t="s">
        <v>379</v>
      </c>
      <c r="E35" s="170" t="s">
        <v>339</v>
      </c>
      <c r="F35" s="173" t="s">
        <v>380</v>
      </c>
      <c r="G35" s="170" t="s">
        <v>381</v>
      </c>
    </row>
    <row r="36" spans="1:7" ht="58.5" customHeight="1">
      <c r="A36" s="167" t="s">
        <v>382</v>
      </c>
      <c r="B36" s="168" t="s">
        <v>72</v>
      </c>
      <c r="C36" s="169" t="s">
        <v>383</v>
      </c>
      <c r="D36" s="170" t="s">
        <v>286</v>
      </c>
      <c r="E36" s="170" t="s">
        <v>339</v>
      </c>
      <c r="F36" s="173" t="s">
        <v>319</v>
      </c>
      <c r="G36" s="170" t="s">
        <v>288</v>
      </c>
    </row>
    <row r="37" spans="1:7" ht="59.25" customHeight="1">
      <c r="A37" s="167" t="s">
        <v>384</v>
      </c>
      <c r="B37" s="168" t="s">
        <v>73</v>
      </c>
      <c r="C37" s="169" t="s">
        <v>385</v>
      </c>
      <c r="D37" s="170" t="s">
        <v>327</v>
      </c>
      <c r="E37" s="170" t="s">
        <v>339</v>
      </c>
      <c r="F37" s="173" t="s">
        <v>319</v>
      </c>
      <c r="G37" s="175" t="s">
        <v>328</v>
      </c>
    </row>
    <row r="38" spans="1:7" ht="60" customHeight="1">
      <c r="A38" s="167" t="s">
        <v>386</v>
      </c>
      <c r="B38" s="168" t="s">
        <v>387</v>
      </c>
      <c r="C38" s="169" t="s">
        <v>388</v>
      </c>
      <c r="D38" s="170" t="s">
        <v>286</v>
      </c>
      <c r="E38" s="170" t="s">
        <v>339</v>
      </c>
      <c r="F38" s="173" t="s">
        <v>319</v>
      </c>
      <c r="G38" s="170" t="s">
        <v>288</v>
      </c>
    </row>
    <row r="39" spans="1:7" ht="60" customHeight="1">
      <c r="A39" s="167" t="s">
        <v>389</v>
      </c>
      <c r="B39" s="168" t="s">
        <v>74</v>
      </c>
      <c r="C39" s="169" t="s">
        <v>390</v>
      </c>
      <c r="D39" s="176" t="s">
        <v>305</v>
      </c>
      <c r="E39" s="170" t="s">
        <v>339</v>
      </c>
      <c r="F39" s="173"/>
      <c r="G39" s="170" t="s">
        <v>299</v>
      </c>
    </row>
    <row r="40" spans="1:7" ht="58.5" customHeight="1">
      <c r="A40" s="167" t="s">
        <v>391</v>
      </c>
      <c r="B40" s="168" t="s">
        <v>75</v>
      </c>
      <c r="C40" s="169" t="s">
        <v>392</v>
      </c>
      <c r="D40" s="170" t="s">
        <v>286</v>
      </c>
      <c r="E40" s="170" t="s">
        <v>339</v>
      </c>
      <c r="F40" s="173" t="s">
        <v>291</v>
      </c>
      <c r="G40" s="170" t="s">
        <v>288</v>
      </c>
    </row>
    <row r="41" spans="1:7" ht="59.25" customHeight="1">
      <c r="A41" s="167" t="s">
        <v>393</v>
      </c>
      <c r="B41" s="168" t="s">
        <v>76</v>
      </c>
      <c r="C41" s="169" t="s">
        <v>394</v>
      </c>
      <c r="D41" s="176" t="s">
        <v>305</v>
      </c>
      <c r="E41" s="170" t="s">
        <v>339</v>
      </c>
      <c r="F41" s="173"/>
      <c r="G41" s="170" t="s">
        <v>299</v>
      </c>
    </row>
    <row r="42" spans="1:7" ht="60" customHeight="1">
      <c r="A42" s="167" t="s">
        <v>395</v>
      </c>
      <c r="B42" s="168" t="s">
        <v>77</v>
      </c>
      <c r="C42" s="169" t="s">
        <v>396</v>
      </c>
      <c r="D42" s="170" t="s">
        <v>286</v>
      </c>
      <c r="E42" s="170" t="s">
        <v>339</v>
      </c>
      <c r="F42" s="173"/>
      <c r="G42" s="170" t="s">
        <v>288</v>
      </c>
    </row>
    <row r="43" spans="1:7" ht="59.25" customHeight="1">
      <c r="A43" s="167" t="s">
        <v>397</v>
      </c>
      <c r="B43" s="168" t="s">
        <v>78</v>
      </c>
      <c r="C43" s="169" t="s">
        <v>398</v>
      </c>
      <c r="D43" s="170" t="s">
        <v>286</v>
      </c>
      <c r="E43" s="170" t="s">
        <v>339</v>
      </c>
      <c r="F43" s="173" t="s">
        <v>291</v>
      </c>
      <c r="G43" s="170" t="s">
        <v>288</v>
      </c>
    </row>
    <row r="44" spans="1:7" ht="65.25" customHeight="1">
      <c r="A44" s="167" t="s">
        <v>399</v>
      </c>
      <c r="B44" s="168" t="s">
        <v>79</v>
      </c>
      <c r="C44" s="169" t="s">
        <v>400</v>
      </c>
      <c r="D44" s="170" t="s">
        <v>286</v>
      </c>
      <c r="E44" s="170" t="s">
        <v>339</v>
      </c>
      <c r="F44" s="173"/>
      <c r="G44" s="170" t="s">
        <v>288</v>
      </c>
    </row>
    <row r="45" spans="1:7" ht="57.75" customHeight="1">
      <c r="A45" s="167" t="s">
        <v>401</v>
      </c>
      <c r="B45" s="168" t="s">
        <v>80</v>
      </c>
      <c r="C45" s="169" t="s">
        <v>402</v>
      </c>
      <c r="D45" s="170" t="s">
        <v>286</v>
      </c>
      <c r="E45" s="170" t="s">
        <v>339</v>
      </c>
      <c r="F45" s="173" t="s">
        <v>403</v>
      </c>
      <c r="G45" s="170" t="s">
        <v>288</v>
      </c>
    </row>
    <row r="46" spans="1:7" ht="59.25" customHeight="1">
      <c r="A46" s="167" t="s">
        <v>404</v>
      </c>
      <c r="B46" s="168" t="s">
        <v>81</v>
      </c>
      <c r="C46" s="169" t="s">
        <v>405</v>
      </c>
      <c r="D46" s="170" t="s">
        <v>327</v>
      </c>
      <c r="E46" s="170" t="s">
        <v>339</v>
      </c>
      <c r="F46" s="173" t="s">
        <v>291</v>
      </c>
      <c r="G46" s="175" t="s">
        <v>328</v>
      </c>
    </row>
    <row r="47" spans="1:7" ht="59.25" customHeight="1">
      <c r="A47" s="167" t="s">
        <v>406</v>
      </c>
      <c r="B47" s="168" t="s">
        <v>82</v>
      </c>
      <c r="C47" s="169" t="s">
        <v>407</v>
      </c>
      <c r="D47" s="170" t="s">
        <v>286</v>
      </c>
      <c r="E47" s="170" t="s">
        <v>339</v>
      </c>
      <c r="F47" s="173" t="s">
        <v>291</v>
      </c>
      <c r="G47" s="170" t="s">
        <v>288</v>
      </c>
    </row>
    <row r="48" spans="1:7" ht="58.5" customHeight="1">
      <c r="A48" s="167" t="s">
        <v>408</v>
      </c>
      <c r="B48" s="168" t="s">
        <v>83</v>
      </c>
      <c r="C48" s="169" t="s">
        <v>409</v>
      </c>
      <c r="D48" s="170" t="s">
        <v>286</v>
      </c>
      <c r="E48" s="170" t="s">
        <v>410</v>
      </c>
      <c r="F48" s="173" t="s">
        <v>319</v>
      </c>
      <c r="G48" s="170" t="s">
        <v>288</v>
      </c>
    </row>
    <row r="49" spans="1:7" ht="57" customHeight="1">
      <c r="A49" s="167" t="s">
        <v>411</v>
      </c>
      <c r="B49" s="168" t="s">
        <v>84</v>
      </c>
      <c r="C49" s="169" t="s">
        <v>412</v>
      </c>
      <c r="D49" s="170" t="s">
        <v>305</v>
      </c>
      <c r="E49" s="170" t="s">
        <v>339</v>
      </c>
      <c r="F49" s="173"/>
      <c r="G49" s="170" t="s">
        <v>299</v>
      </c>
    </row>
    <row r="50" spans="1:7" ht="65.25" customHeight="1">
      <c r="A50" s="167" t="s">
        <v>413</v>
      </c>
      <c r="B50" s="180" t="s">
        <v>85</v>
      </c>
      <c r="C50" s="169" t="s">
        <v>414</v>
      </c>
      <c r="D50" s="170" t="s">
        <v>286</v>
      </c>
      <c r="E50" s="170" t="s">
        <v>339</v>
      </c>
      <c r="F50" s="173" t="s">
        <v>291</v>
      </c>
      <c r="G50" s="170" t="s">
        <v>288</v>
      </c>
    </row>
    <row r="51" spans="1:7" ht="68.25" customHeight="1">
      <c r="A51" s="167" t="s">
        <v>415</v>
      </c>
      <c r="B51" s="168" t="s">
        <v>86</v>
      </c>
      <c r="C51" s="169" t="s">
        <v>416</v>
      </c>
      <c r="D51" s="170" t="s">
        <v>327</v>
      </c>
      <c r="E51" s="170" t="s">
        <v>339</v>
      </c>
      <c r="F51" s="173" t="s">
        <v>380</v>
      </c>
      <c r="G51" s="175" t="s">
        <v>328</v>
      </c>
    </row>
    <row r="52" spans="1:7" ht="65.25" customHeight="1">
      <c r="A52" s="167" t="s">
        <v>417</v>
      </c>
      <c r="B52" s="168" t="s">
        <v>87</v>
      </c>
      <c r="C52" s="169" t="s">
        <v>418</v>
      </c>
      <c r="D52" s="170" t="s">
        <v>286</v>
      </c>
      <c r="E52" s="170" t="s">
        <v>339</v>
      </c>
      <c r="F52" s="173"/>
      <c r="G52" s="170" t="s">
        <v>288</v>
      </c>
    </row>
    <row r="53" spans="1:7" ht="65.25" customHeight="1">
      <c r="A53" s="167" t="s">
        <v>419</v>
      </c>
      <c r="B53" s="168" t="s">
        <v>88</v>
      </c>
      <c r="C53" s="169" t="s">
        <v>420</v>
      </c>
      <c r="D53" s="170" t="s">
        <v>286</v>
      </c>
      <c r="E53" s="170" t="s">
        <v>339</v>
      </c>
      <c r="F53" s="173" t="s">
        <v>302</v>
      </c>
      <c r="G53" s="170" t="s">
        <v>288</v>
      </c>
    </row>
    <row r="54" spans="1:7" ht="65.25" customHeight="1">
      <c r="A54" s="167" t="s">
        <v>421</v>
      </c>
      <c r="B54" s="168" t="s">
        <v>89</v>
      </c>
      <c r="C54" s="175" t="s">
        <v>422</v>
      </c>
      <c r="D54" s="170" t="s">
        <v>286</v>
      </c>
      <c r="E54" s="170" t="s">
        <v>410</v>
      </c>
      <c r="F54" s="173" t="s">
        <v>302</v>
      </c>
      <c r="G54" s="170" t="s">
        <v>288</v>
      </c>
    </row>
    <row r="55" spans="1:7" ht="48" customHeight="1">
      <c r="A55" s="167" t="s">
        <v>423</v>
      </c>
      <c r="B55" s="168" t="s">
        <v>90</v>
      </c>
      <c r="C55" s="169" t="s">
        <v>424</v>
      </c>
      <c r="D55" s="170" t="s">
        <v>286</v>
      </c>
      <c r="E55" s="170" t="s">
        <v>339</v>
      </c>
      <c r="F55" s="173" t="s">
        <v>291</v>
      </c>
      <c r="G55" s="170" t="s">
        <v>288</v>
      </c>
    </row>
    <row r="56" spans="1:7" ht="59.25" customHeight="1">
      <c r="A56" s="167" t="s">
        <v>425</v>
      </c>
      <c r="B56" s="168" t="s">
        <v>91</v>
      </c>
      <c r="C56" s="169" t="s">
        <v>426</v>
      </c>
      <c r="D56" s="170" t="s">
        <v>286</v>
      </c>
      <c r="E56" s="170" t="s">
        <v>410</v>
      </c>
      <c r="F56" s="173" t="s">
        <v>319</v>
      </c>
      <c r="G56" s="170" t="s">
        <v>288</v>
      </c>
    </row>
    <row r="57" spans="1:7" ht="90.75" customHeight="1">
      <c r="A57" s="167" t="s">
        <v>427</v>
      </c>
      <c r="B57" s="168" t="s">
        <v>92</v>
      </c>
      <c r="C57" s="169" t="s">
        <v>428</v>
      </c>
      <c r="D57" s="170" t="s">
        <v>286</v>
      </c>
      <c r="E57" s="181" t="s">
        <v>429</v>
      </c>
      <c r="F57" s="173" t="s">
        <v>291</v>
      </c>
      <c r="G57" s="170" t="s">
        <v>288</v>
      </c>
    </row>
    <row r="58" spans="1:7" ht="80.25" customHeight="1">
      <c r="A58" s="167" t="s">
        <v>430</v>
      </c>
      <c r="B58" s="168" t="s">
        <v>93</v>
      </c>
      <c r="C58" s="169" t="s">
        <v>431</v>
      </c>
      <c r="D58" s="170" t="s">
        <v>286</v>
      </c>
      <c r="E58" s="170" t="s">
        <v>372</v>
      </c>
      <c r="F58" s="173" t="s">
        <v>291</v>
      </c>
      <c r="G58" s="170" t="s">
        <v>288</v>
      </c>
    </row>
    <row r="59" spans="1:7" ht="32.25" customHeight="1">
      <c r="A59" s="167" t="s">
        <v>432</v>
      </c>
      <c r="B59" s="168" t="s">
        <v>94</v>
      </c>
      <c r="C59" s="169" t="s">
        <v>433</v>
      </c>
      <c r="D59" s="170" t="s">
        <v>305</v>
      </c>
      <c r="E59" s="170" t="s">
        <v>372</v>
      </c>
      <c r="F59" s="173"/>
      <c r="G59" s="170" t="s">
        <v>299</v>
      </c>
    </row>
    <row r="60" spans="1:7" ht="81" customHeight="1">
      <c r="A60" s="167" t="s">
        <v>434</v>
      </c>
      <c r="B60" s="168" t="s">
        <v>95</v>
      </c>
      <c r="C60" s="174" t="s">
        <v>435</v>
      </c>
      <c r="D60" s="170" t="s">
        <v>286</v>
      </c>
      <c r="E60" s="170" t="s">
        <v>339</v>
      </c>
      <c r="F60" s="173" t="s">
        <v>291</v>
      </c>
      <c r="G60" s="170" t="s">
        <v>288</v>
      </c>
    </row>
    <row r="61" spans="1:7" ht="57" customHeight="1">
      <c r="A61" s="167" t="s">
        <v>436</v>
      </c>
      <c r="B61" s="168" t="s">
        <v>96</v>
      </c>
      <c r="C61" s="169" t="s">
        <v>437</v>
      </c>
      <c r="D61" s="170" t="s">
        <v>286</v>
      </c>
      <c r="E61" s="170" t="s">
        <v>339</v>
      </c>
      <c r="F61" s="173"/>
      <c r="G61" s="170" t="s">
        <v>288</v>
      </c>
    </row>
    <row r="62" spans="1:7" ht="92.25" customHeight="1">
      <c r="A62" s="167" t="s">
        <v>438</v>
      </c>
      <c r="B62" s="168" t="s">
        <v>97</v>
      </c>
      <c r="C62" s="169" t="s">
        <v>439</v>
      </c>
      <c r="D62" s="170" t="s">
        <v>286</v>
      </c>
      <c r="E62" s="170" t="s">
        <v>339</v>
      </c>
      <c r="F62" s="173" t="s">
        <v>319</v>
      </c>
      <c r="G62" s="170" t="s">
        <v>288</v>
      </c>
    </row>
    <row r="63" spans="1:7" ht="93" customHeight="1">
      <c r="A63" s="167" t="s">
        <v>440</v>
      </c>
      <c r="B63" s="168" t="s">
        <v>441</v>
      </c>
      <c r="C63" s="169" t="s">
        <v>442</v>
      </c>
      <c r="D63" s="170" t="s">
        <v>327</v>
      </c>
      <c r="E63" s="170" t="s">
        <v>339</v>
      </c>
      <c r="F63" s="173" t="s">
        <v>319</v>
      </c>
      <c r="G63" s="175" t="s">
        <v>328</v>
      </c>
    </row>
    <row r="64" spans="1:7" ht="93" customHeight="1">
      <c r="A64" s="167" t="s">
        <v>443</v>
      </c>
      <c r="B64" s="168" t="s">
        <v>98</v>
      </c>
      <c r="C64" s="174" t="s">
        <v>444</v>
      </c>
      <c r="D64" s="175" t="s">
        <v>286</v>
      </c>
      <c r="E64" s="170" t="s">
        <v>315</v>
      </c>
      <c r="F64" s="182" t="s">
        <v>298</v>
      </c>
      <c r="G64" s="170" t="s">
        <v>288</v>
      </c>
    </row>
    <row r="65" spans="1:7" ht="65.25" customHeight="1">
      <c r="A65" s="167" t="s">
        <v>445</v>
      </c>
      <c r="B65" s="168" t="s">
        <v>446</v>
      </c>
      <c r="C65" s="174" t="s">
        <v>447</v>
      </c>
      <c r="D65" s="175" t="s">
        <v>286</v>
      </c>
      <c r="E65" s="170" t="s">
        <v>315</v>
      </c>
      <c r="F65" s="182"/>
      <c r="G65" s="170" t="s">
        <v>288</v>
      </c>
    </row>
    <row r="66" spans="1:7" ht="48" customHeight="1">
      <c r="A66" s="167" t="s">
        <v>448</v>
      </c>
      <c r="B66" s="168" t="s">
        <v>449</v>
      </c>
      <c r="C66" s="174" t="s">
        <v>450</v>
      </c>
      <c r="D66" s="175" t="s">
        <v>286</v>
      </c>
      <c r="E66" s="170" t="s">
        <v>315</v>
      </c>
      <c r="F66" s="182" t="s">
        <v>451</v>
      </c>
      <c r="G66" s="170" t="s">
        <v>288</v>
      </c>
    </row>
    <row r="67" spans="1:7" ht="81.75" customHeight="1">
      <c r="A67" s="167" t="s">
        <v>452</v>
      </c>
      <c r="B67" s="168" t="s">
        <v>99</v>
      </c>
      <c r="C67" s="174" t="s">
        <v>453</v>
      </c>
      <c r="D67" s="170" t="s">
        <v>327</v>
      </c>
      <c r="E67" s="170" t="s">
        <v>315</v>
      </c>
      <c r="F67" s="182" t="s">
        <v>451</v>
      </c>
      <c r="G67" s="175" t="s">
        <v>328</v>
      </c>
    </row>
    <row r="68" spans="1:7" ht="46.5" customHeight="1">
      <c r="A68" s="167" t="s">
        <v>454</v>
      </c>
      <c r="B68" s="168" t="s">
        <v>100</v>
      </c>
      <c r="C68" s="174" t="s">
        <v>455</v>
      </c>
      <c r="D68" s="170" t="s">
        <v>286</v>
      </c>
      <c r="E68" s="170" t="s">
        <v>306</v>
      </c>
      <c r="F68" s="173" t="s">
        <v>291</v>
      </c>
      <c r="G68" s="170" t="s">
        <v>288</v>
      </c>
    </row>
    <row r="69" spans="1:7" ht="69.75" customHeight="1">
      <c r="A69" s="167" t="s">
        <v>456</v>
      </c>
      <c r="B69" s="168" t="s">
        <v>101</v>
      </c>
      <c r="C69" s="169" t="s">
        <v>457</v>
      </c>
      <c r="D69" s="170" t="s">
        <v>286</v>
      </c>
      <c r="E69" s="170" t="s">
        <v>306</v>
      </c>
      <c r="F69" s="173" t="s">
        <v>319</v>
      </c>
      <c r="G69" s="170" t="s">
        <v>288</v>
      </c>
    </row>
    <row r="70" spans="1:7" ht="48" customHeight="1">
      <c r="A70" s="167" t="s">
        <v>458</v>
      </c>
      <c r="B70" s="168" t="s">
        <v>102</v>
      </c>
      <c r="C70" s="169" t="s">
        <v>459</v>
      </c>
      <c r="D70" s="170" t="s">
        <v>294</v>
      </c>
      <c r="E70" s="170"/>
      <c r="F70" s="170"/>
      <c r="G70" s="170"/>
    </row>
    <row r="71" spans="1:7" ht="48" customHeight="1">
      <c r="A71" s="167" t="s">
        <v>460</v>
      </c>
      <c r="B71" s="168" t="s">
        <v>103</v>
      </c>
      <c r="C71" s="169" t="s">
        <v>461</v>
      </c>
      <c r="D71" s="175" t="s">
        <v>286</v>
      </c>
      <c r="E71" s="170" t="s">
        <v>287</v>
      </c>
      <c r="F71" s="173" t="s">
        <v>291</v>
      </c>
      <c r="G71" s="170" t="s">
        <v>288</v>
      </c>
    </row>
    <row r="72" spans="1:7" ht="47.25" customHeight="1">
      <c r="A72" s="167" t="s">
        <v>462</v>
      </c>
      <c r="B72" s="168" t="s">
        <v>104</v>
      </c>
      <c r="C72" s="169" t="s">
        <v>463</v>
      </c>
      <c r="D72" s="170" t="s">
        <v>286</v>
      </c>
      <c r="E72" s="170" t="s">
        <v>287</v>
      </c>
      <c r="F72" s="173"/>
      <c r="G72" s="170" t="s">
        <v>288</v>
      </c>
    </row>
    <row r="73" spans="1:7" ht="46.5" customHeight="1">
      <c r="A73" s="167" t="s">
        <v>464</v>
      </c>
      <c r="B73" s="168" t="s">
        <v>105</v>
      </c>
      <c r="C73" s="169" t="s">
        <v>465</v>
      </c>
      <c r="D73" s="170" t="s">
        <v>327</v>
      </c>
      <c r="E73" s="170" t="s">
        <v>287</v>
      </c>
      <c r="F73" s="173" t="s">
        <v>319</v>
      </c>
      <c r="G73" s="175" t="s">
        <v>328</v>
      </c>
    </row>
    <row r="74" spans="1:7" ht="59.25" customHeight="1">
      <c r="A74" s="167" t="s">
        <v>466</v>
      </c>
      <c r="B74" s="168" t="s">
        <v>106</v>
      </c>
      <c r="C74" s="169" t="s">
        <v>467</v>
      </c>
      <c r="D74" s="170" t="s">
        <v>286</v>
      </c>
      <c r="E74" s="170" t="s">
        <v>287</v>
      </c>
      <c r="F74" s="173" t="s">
        <v>291</v>
      </c>
      <c r="G74" s="170" t="s">
        <v>288</v>
      </c>
    </row>
    <row r="75" spans="1:7" ht="68.25" customHeight="1">
      <c r="A75" s="167" t="s">
        <v>468</v>
      </c>
      <c r="B75" s="168" t="s">
        <v>107</v>
      </c>
      <c r="C75" s="174" t="s">
        <v>469</v>
      </c>
      <c r="D75" s="170" t="s">
        <v>327</v>
      </c>
      <c r="E75" s="170" t="s">
        <v>287</v>
      </c>
      <c r="F75" s="173" t="s">
        <v>319</v>
      </c>
      <c r="G75" s="175" t="s">
        <v>328</v>
      </c>
    </row>
    <row r="76" spans="1:7" ht="57.75" customHeight="1">
      <c r="A76" s="167" t="s">
        <v>470</v>
      </c>
      <c r="B76" s="168" t="s">
        <v>108</v>
      </c>
      <c r="C76" s="169" t="s">
        <v>471</v>
      </c>
      <c r="D76" s="170" t="s">
        <v>286</v>
      </c>
      <c r="E76" s="170" t="s">
        <v>287</v>
      </c>
      <c r="F76" s="173" t="s">
        <v>291</v>
      </c>
      <c r="G76" s="170" t="s">
        <v>288</v>
      </c>
    </row>
    <row r="77" spans="1:7" ht="68.25" customHeight="1">
      <c r="A77" s="167" t="s">
        <v>472</v>
      </c>
      <c r="B77" s="168" t="s">
        <v>109</v>
      </c>
      <c r="C77" s="174" t="s">
        <v>473</v>
      </c>
      <c r="D77" s="170" t="s">
        <v>286</v>
      </c>
      <c r="E77" s="170" t="s">
        <v>287</v>
      </c>
      <c r="F77" s="173" t="s">
        <v>474</v>
      </c>
      <c r="G77" s="170" t="s">
        <v>288</v>
      </c>
    </row>
    <row r="78" spans="1:7" ht="58.5" customHeight="1">
      <c r="A78" s="167" t="s">
        <v>475</v>
      </c>
      <c r="B78" s="168" t="s">
        <v>110</v>
      </c>
      <c r="C78" s="169" t="s">
        <v>476</v>
      </c>
      <c r="D78" s="170" t="s">
        <v>305</v>
      </c>
      <c r="E78" s="170"/>
      <c r="F78" s="173"/>
      <c r="G78" s="170" t="s">
        <v>299</v>
      </c>
    </row>
    <row r="79" spans="1:7" ht="59.25" customHeight="1">
      <c r="A79" s="167" t="s">
        <v>477</v>
      </c>
      <c r="B79" s="176" t="s">
        <v>478</v>
      </c>
      <c r="C79" s="177" t="s">
        <v>479</v>
      </c>
      <c r="D79" s="170" t="s">
        <v>286</v>
      </c>
      <c r="E79" s="170" t="s">
        <v>480</v>
      </c>
      <c r="F79" s="183" t="s">
        <v>291</v>
      </c>
      <c r="G79" s="170" t="s">
        <v>288</v>
      </c>
    </row>
    <row r="80" spans="1:7" ht="84" customHeight="1">
      <c r="A80" s="167" t="s">
        <v>481</v>
      </c>
      <c r="B80" s="168" t="s">
        <v>111</v>
      </c>
      <c r="C80" s="169" t="s">
        <v>482</v>
      </c>
      <c r="D80" s="170" t="s">
        <v>286</v>
      </c>
      <c r="E80" s="170" t="s">
        <v>339</v>
      </c>
      <c r="F80" s="173" t="s">
        <v>291</v>
      </c>
      <c r="G80" s="170" t="s">
        <v>288</v>
      </c>
    </row>
    <row r="81" spans="1:7" ht="59.25" customHeight="1">
      <c r="A81" s="167" t="s">
        <v>483</v>
      </c>
      <c r="B81" s="168" t="s">
        <v>112</v>
      </c>
      <c r="C81" s="169" t="s">
        <v>484</v>
      </c>
      <c r="D81" s="170" t="s">
        <v>286</v>
      </c>
      <c r="E81" s="170" t="s">
        <v>339</v>
      </c>
      <c r="F81" s="173"/>
      <c r="G81" s="170" t="s">
        <v>288</v>
      </c>
    </row>
    <row r="82" spans="1:7" ht="70.5" customHeight="1">
      <c r="A82" s="167" t="s">
        <v>485</v>
      </c>
      <c r="B82" s="168" t="s">
        <v>486</v>
      </c>
      <c r="C82" s="169" t="s">
        <v>487</v>
      </c>
      <c r="D82" s="170" t="s">
        <v>327</v>
      </c>
      <c r="E82" s="170" t="s">
        <v>339</v>
      </c>
      <c r="F82" s="173" t="s">
        <v>474</v>
      </c>
      <c r="G82" s="175" t="s">
        <v>328</v>
      </c>
    </row>
    <row r="83" spans="1:7" ht="60" customHeight="1">
      <c r="A83" s="167" t="s">
        <v>488</v>
      </c>
      <c r="B83" s="168" t="s">
        <v>113</v>
      </c>
      <c r="C83" s="169" t="s">
        <v>489</v>
      </c>
      <c r="D83" s="170" t="s">
        <v>305</v>
      </c>
      <c r="E83" s="170" t="s">
        <v>490</v>
      </c>
      <c r="F83" s="173" t="s">
        <v>474</v>
      </c>
      <c r="G83" s="170" t="s">
        <v>299</v>
      </c>
    </row>
    <row r="84" spans="1:7" ht="35.25" customHeight="1">
      <c r="A84" s="167" t="s">
        <v>491</v>
      </c>
      <c r="B84" s="184" t="s">
        <v>114</v>
      </c>
      <c r="C84" s="169" t="s">
        <v>492</v>
      </c>
      <c r="D84" s="176" t="s">
        <v>493</v>
      </c>
      <c r="E84" s="176"/>
      <c r="F84" s="173" t="s">
        <v>309</v>
      </c>
      <c r="G84" s="170"/>
    </row>
    <row r="85" spans="1:7" ht="79.5" customHeight="1">
      <c r="A85" s="167" t="s">
        <v>494</v>
      </c>
      <c r="B85" s="185" t="s">
        <v>495</v>
      </c>
      <c r="C85" s="177" t="s">
        <v>496</v>
      </c>
      <c r="D85" s="170" t="s">
        <v>286</v>
      </c>
      <c r="E85" s="170" t="s">
        <v>339</v>
      </c>
      <c r="F85" s="178"/>
      <c r="G85" s="170" t="s">
        <v>288</v>
      </c>
    </row>
    <row r="86" spans="1:7" ht="68.25" customHeight="1">
      <c r="A86" s="167" t="s">
        <v>497</v>
      </c>
      <c r="B86" s="168" t="s">
        <v>115</v>
      </c>
      <c r="C86" s="169" t="s">
        <v>498</v>
      </c>
      <c r="D86" s="170" t="s">
        <v>286</v>
      </c>
      <c r="E86" s="170" t="s">
        <v>339</v>
      </c>
      <c r="F86" s="173" t="s">
        <v>291</v>
      </c>
      <c r="G86" s="170" t="s">
        <v>288</v>
      </c>
    </row>
    <row r="87" spans="1:7" ht="80.25" customHeight="1">
      <c r="A87" s="167" t="s">
        <v>499</v>
      </c>
      <c r="B87" s="168" t="s">
        <v>116</v>
      </c>
      <c r="C87" s="169" t="s">
        <v>500</v>
      </c>
      <c r="D87" s="170" t="s">
        <v>286</v>
      </c>
      <c r="E87" s="170" t="s">
        <v>339</v>
      </c>
      <c r="F87" s="173" t="s">
        <v>474</v>
      </c>
      <c r="G87" s="170" t="s">
        <v>288</v>
      </c>
    </row>
    <row r="88" spans="1:7" ht="57.75" customHeight="1">
      <c r="A88" s="167" t="s">
        <v>501</v>
      </c>
      <c r="B88" s="168" t="s">
        <v>41</v>
      </c>
      <c r="C88" s="169" t="s">
        <v>502</v>
      </c>
      <c r="D88" s="170" t="s">
        <v>305</v>
      </c>
      <c r="E88" s="170" t="s">
        <v>339</v>
      </c>
      <c r="F88" s="173" t="s">
        <v>291</v>
      </c>
      <c r="G88" s="170" t="s">
        <v>299</v>
      </c>
    </row>
    <row r="89" spans="1:7" ht="57" customHeight="1">
      <c r="A89" s="167" t="s">
        <v>503</v>
      </c>
      <c r="B89" s="168" t="s">
        <v>117</v>
      </c>
      <c r="C89" s="169" t="s">
        <v>504</v>
      </c>
      <c r="D89" s="170" t="s">
        <v>286</v>
      </c>
      <c r="E89" s="170" t="s">
        <v>505</v>
      </c>
      <c r="F89" s="173" t="s">
        <v>291</v>
      </c>
      <c r="G89" s="170" t="s">
        <v>288</v>
      </c>
    </row>
    <row r="90" spans="1:7" ht="69" customHeight="1">
      <c r="A90" s="167" t="s">
        <v>506</v>
      </c>
      <c r="B90" s="168" t="s">
        <v>118</v>
      </c>
      <c r="C90" s="169" t="s">
        <v>507</v>
      </c>
      <c r="D90" s="170" t="s">
        <v>286</v>
      </c>
      <c r="E90" s="170" t="s">
        <v>505</v>
      </c>
      <c r="F90" s="171"/>
      <c r="G90" s="170" t="s">
        <v>288</v>
      </c>
    </row>
    <row r="91" spans="1:7" ht="61.5" customHeight="1">
      <c r="A91" s="167" t="s">
        <v>508</v>
      </c>
      <c r="B91" s="168" t="s">
        <v>119</v>
      </c>
      <c r="C91" s="175" t="s">
        <v>509</v>
      </c>
      <c r="D91" s="175" t="s">
        <v>286</v>
      </c>
      <c r="E91" s="170" t="s">
        <v>315</v>
      </c>
      <c r="F91" s="182"/>
      <c r="G91" s="170" t="s">
        <v>288</v>
      </c>
    </row>
    <row r="92" spans="1:7" ht="102.75" customHeight="1">
      <c r="A92" s="167" t="s">
        <v>510</v>
      </c>
      <c r="B92" s="168" t="s">
        <v>120</v>
      </c>
      <c r="C92" s="175" t="s">
        <v>511</v>
      </c>
      <c r="D92" s="175" t="s">
        <v>286</v>
      </c>
      <c r="E92" s="170" t="s">
        <v>315</v>
      </c>
      <c r="F92" s="173" t="s">
        <v>512</v>
      </c>
      <c r="G92" s="170" t="s">
        <v>288</v>
      </c>
    </row>
    <row r="93" spans="1:7" ht="68.25" customHeight="1">
      <c r="A93" s="167" t="s">
        <v>513</v>
      </c>
      <c r="B93" s="168" t="s">
        <v>121</v>
      </c>
      <c r="C93" s="175" t="s">
        <v>514</v>
      </c>
      <c r="D93" s="175" t="s">
        <v>286</v>
      </c>
      <c r="E93" s="170" t="s">
        <v>315</v>
      </c>
      <c r="F93" s="173" t="s">
        <v>474</v>
      </c>
      <c r="G93" s="170" t="s">
        <v>288</v>
      </c>
    </row>
    <row r="94" spans="1:7" ht="78.75" customHeight="1">
      <c r="A94" s="167" t="s">
        <v>515</v>
      </c>
      <c r="B94" s="168" t="s">
        <v>122</v>
      </c>
      <c r="C94" s="175" t="s">
        <v>516</v>
      </c>
      <c r="D94" s="175" t="s">
        <v>286</v>
      </c>
      <c r="E94" s="170" t="s">
        <v>315</v>
      </c>
      <c r="F94" s="173" t="s">
        <v>474</v>
      </c>
      <c r="G94" s="170" t="s">
        <v>288</v>
      </c>
    </row>
    <row r="95" spans="1:7" ht="58.5" customHeight="1">
      <c r="A95" s="167" t="s">
        <v>517</v>
      </c>
      <c r="B95" s="168" t="s">
        <v>123</v>
      </c>
      <c r="C95" s="175" t="s">
        <v>518</v>
      </c>
      <c r="D95" s="175" t="s">
        <v>286</v>
      </c>
      <c r="E95" s="170" t="s">
        <v>519</v>
      </c>
      <c r="F95" s="182" t="s">
        <v>291</v>
      </c>
      <c r="G95" s="170" t="s">
        <v>288</v>
      </c>
    </row>
    <row r="96" spans="1:7" ht="70.5" customHeight="1">
      <c r="A96" s="167" t="s">
        <v>520</v>
      </c>
      <c r="B96" s="168" t="s">
        <v>124</v>
      </c>
      <c r="C96" s="175" t="s">
        <v>521</v>
      </c>
      <c r="D96" s="175" t="s">
        <v>286</v>
      </c>
      <c r="E96" s="170" t="s">
        <v>519</v>
      </c>
      <c r="F96" s="182"/>
      <c r="G96" s="170" t="s">
        <v>288</v>
      </c>
    </row>
    <row r="97" spans="1:7" ht="69.75" customHeight="1">
      <c r="A97" s="167" t="s">
        <v>522</v>
      </c>
      <c r="B97" s="168" t="s">
        <v>523</v>
      </c>
      <c r="C97" s="175" t="s">
        <v>524</v>
      </c>
      <c r="D97" s="175" t="s">
        <v>286</v>
      </c>
      <c r="E97" s="170" t="s">
        <v>519</v>
      </c>
      <c r="F97" s="182" t="s">
        <v>319</v>
      </c>
      <c r="G97" s="170" t="s">
        <v>288</v>
      </c>
    </row>
    <row r="98" spans="1:7" ht="59.25" customHeight="1">
      <c r="A98" s="167" t="s">
        <v>525</v>
      </c>
      <c r="B98" s="175" t="s">
        <v>248</v>
      </c>
      <c r="C98" s="177" t="s">
        <v>526</v>
      </c>
      <c r="D98" s="176" t="s">
        <v>294</v>
      </c>
      <c r="E98" s="186"/>
      <c r="F98" s="177" t="s">
        <v>527</v>
      </c>
      <c r="G98" s="186"/>
    </row>
    <row r="99" spans="1:7" ht="69.75" customHeight="1">
      <c r="A99" s="167" t="s">
        <v>528</v>
      </c>
      <c r="B99" s="168" t="s">
        <v>125</v>
      </c>
      <c r="C99" s="169" t="s">
        <v>529</v>
      </c>
      <c r="D99" s="175" t="s">
        <v>286</v>
      </c>
      <c r="E99" s="170" t="s">
        <v>315</v>
      </c>
      <c r="F99" s="182" t="s">
        <v>291</v>
      </c>
      <c r="G99" s="170" t="s">
        <v>288</v>
      </c>
    </row>
    <row r="100" spans="1:7" ht="102.75" customHeight="1">
      <c r="A100" s="167" t="s">
        <v>530</v>
      </c>
      <c r="B100" s="168" t="s">
        <v>531</v>
      </c>
      <c r="C100" s="169" t="s">
        <v>532</v>
      </c>
      <c r="D100" s="175" t="s">
        <v>286</v>
      </c>
      <c r="E100" s="170" t="s">
        <v>315</v>
      </c>
      <c r="F100" s="182" t="s">
        <v>319</v>
      </c>
      <c r="G100" s="170" t="s">
        <v>288</v>
      </c>
    </row>
    <row r="101" spans="1:7" ht="126" customHeight="1">
      <c r="A101" s="167" t="s">
        <v>533</v>
      </c>
      <c r="B101" s="168" t="s">
        <v>534</v>
      </c>
      <c r="C101" s="169" t="s">
        <v>535</v>
      </c>
      <c r="D101" s="175" t="s">
        <v>327</v>
      </c>
      <c r="E101" s="170" t="s">
        <v>315</v>
      </c>
      <c r="F101" s="173" t="s">
        <v>512</v>
      </c>
      <c r="G101" s="175" t="s">
        <v>328</v>
      </c>
    </row>
    <row r="102" spans="1:7" ht="57.75" customHeight="1">
      <c r="A102" s="167" t="s">
        <v>536</v>
      </c>
      <c r="B102" s="168" t="s">
        <v>126</v>
      </c>
      <c r="C102" s="169" t="s">
        <v>537</v>
      </c>
      <c r="D102" s="170" t="s">
        <v>286</v>
      </c>
      <c r="E102" s="170" t="s">
        <v>339</v>
      </c>
      <c r="F102" s="170"/>
      <c r="G102" s="170" t="s">
        <v>288</v>
      </c>
    </row>
    <row r="103" spans="1:7" ht="57.75" customHeight="1">
      <c r="A103" s="167" t="s">
        <v>538</v>
      </c>
      <c r="B103" s="168" t="s">
        <v>127</v>
      </c>
      <c r="C103" s="169" t="s">
        <v>539</v>
      </c>
      <c r="D103" s="170" t="s">
        <v>305</v>
      </c>
      <c r="E103" s="170" t="s">
        <v>339</v>
      </c>
      <c r="F103" s="173"/>
      <c r="G103" s="170" t="s">
        <v>299</v>
      </c>
    </row>
    <row r="104" spans="1:7" ht="70.5" customHeight="1">
      <c r="A104" s="167" t="s">
        <v>540</v>
      </c>
      <c r="B104" s="168" t="s">
        <v>128</v>
      </c>
      <c r="C104" s="169" t="s">
        <v>541</v>
      </c>
      <c r="D104" s="170" t="s">
        <v>286</v>
      </c>
      <c r="E104" s="170" t="s">
        <v>339</v>
      </c>
      <c r="F104" s="173"/>
      <c r="G104" s="170" t="s">
        <v>288</v>
      </c>
    </row>
    <row r="105" spans="1:7" ht="82.5" customHeight="1">
      <c r="A105" s="167" t="s">
        <v>542</v>
      </c>
      <c r="B105" s="168" t="s">
        <v>129</v>
      </c>
      <c r="C105" s="169" t="s">
        <v>543</v>
      </c>
      <c r="D105" s="170" t="s">
        <v>286</v>
      </c>
      <c r="E105" s="170" t="s">
        <v>339</v>
      </c>
      <c r="F105" s="182" t="s">
        <v>291</v>
      </c>
      <c r="G105" s="170" t="s">
        <v>288</v>
      </c>
    </row>
    <row r="106" spans="1:7" ht="112.5" customHeight="1">
      <c r="A106" s="167" t="s">
        <v>544</v>
      </c>
      <c r="B106" s="168" t="s">
        <v>130</v>
      </c>
      <c r="C106" s="169" t="s">
        <v>545</v>
      </c>
      <c r="D106" s="170" t="s">
        <v>286</v>
      </c>
      <c r="E106" s="170" t="s">
        <v>339</v>
      </c>
      <c r="F106" s="182" t="s">
        <v>291</v>
      </c>
      <c r="G106" s="170" t="s">
        <v>288</v>
      </c>
    </row>
    <row r="107" spans="1:7" ht="81.75" customHeight="1">
      <c r="A107" s="167" t="s">
        <v>546</v>
      </c>
      <c r="B107" s="168" t="s">
        <v>131</v>
      </c>
      <c r="C107" s="169" t="s">
        <v>547</v>
      </c>
      <c r="D107" s="170" t="s">
        <v>286</v>
      </c>
      <c r="E107" s="170" t="s">
        <v>339</v>
      </c>
      <c r="F107" s="182" t="s">
        <v>291</v>
      </c>
      <c r="G107" s="170" t="s">
        <v>288</v>
      </c>
    </row>
    <row r="108" spans="1:7" ht="67.5" customHeight="1">
      <c r="A108" s="167" t="s">
        <v>548</v>
      </c>
      <c r="B108" s="168" t="s">
        <v>132</v>
      </c>
      <c r="C108" s="169" t="s">
        <v>549</v>
      </c>
      <c r="D108" s="170" t="s">
        <v>286</v>
      </c>
      <c r="E108" s="170" t="s">
        <v>339</v>
      </c>
      <c r="F108" s="173"/>
      <c r="G108" s="170" t="s">
        <v>288</v>
      </c>
    </row>
    <row r="109" spans="1:7" ht="70.5" customHeight="1">
      <c r="A109" s="167" t="s">
        <v>550</v>
      </c>
      <c r="B109" s="168" t="s">
        <v>551</v>
      </c>
      <c r="C109" s="169" t="s">
        <v>552</v>
      </c>
      <c r="D109" s="170" t="s">
        <v>286</v>
      </c>
      <c r="E109" s="170" t="s">
        <v>339</v>
      </c>
      <c r="F109" s="182" t="s">
        <v>291</v>
      </c>
      <c r="G109" s="170" t="s">
        <v>288</v>
      </c>
    </row>
    <row r="110" spans="1:7" ht="60" customHeight="1">
      <c r="A110" s="167" t="s">
        <v>553</v>
      </c>
      <c r="B110" s="168" t="s">
        <v>133</v>
      </c>
      <c r="C110" s="169" t="s">
        <v>554</v>
      </c>
      <c r="D110" s="170" t="s">
        <v>286</v>
      </c>
      <c r="E110" s="170" t="s">
        <v>372</v>
      </c>
      <c r="F110" s="182" t="s">
        <v>451</v>
      </c>
      <c r="G110" s="170" t="s">
        <v>288</v>
      </c>
    </row>
    <row r="111" spans="1:7" ht="45.75" customHeight="1">
      <c r="A111" s="167" t="s">
        <v>555</v>
      </c>
      <c r="B111" s="168" t="s">
        <v>134</v>
      </c>
      <c r="C111" s="169" t="s">
        <v>556</v>
      </c>
      <c r="D111" s="170" t="s">
        <v>286</v>
      </c>
      <c r="E111" s="170" t="s">
        <v>372</v>
      </c>
      <c r="F111" s="173"/>
      <c r="G111" s="170" t="s">
        <v>288</v>
      </c>
    </row>
    <row r="112" spans="1:7" ht="36.75" customHeight="1">
      <c r="A112" s="167" t="s">
        <v>557</v>
      </c>
      <c r="B112" s="168" t="s">
        <v>135</v>
      </c>
      <c r="C112" s="169" t="s">
        <v>558</v>
      </c>
      <c r="D112" s="170" t="s">
        <v>286</v>
      </c>
      <c r="E112" s="170" t="s">
        <v>372</v>
      </c>
      <c r="F112" s="173" t="s">
        <v>319</v>
      </c>
      <c r="G112" s="170" t="s">
        <v>288</v>
      </c>
    </row>
    <row r="113" spans="1:7" ht="80.25" customHeight="1">
      <c r="A113" s="167" t="s">
        <v>559</v>
      </c>
      <c r="B113" s="168" t="s">
        <v>136</v>
      </c>
      <c r="C113" s="169" t="s">
        <v>560</v>
      </c>
      <c r="D113" s="170" t="s">
        <v>286</v>
      </c>
      <c r="E113" s="170" t="s">
        <v>561</v>
      </c>
      <c r="F113" s="182" t="s">
        <v>291</v>
      </c>
      <c r="G113" s="170" t="s">
        <v>288</v>
      </c>
    </row>
    <row r="114" spans="1:7" ht="69.75" customHeight="1">
      <c r="A114" s="167" t="s">
        <v>562</v>
      </c>
      <c r="B114" s="187" t="s">
        <v>137</v>
      </c>
      <c r="C114" s="188" t="s">
        <v>563</v>
      </c>
      <c r="D114" s="189" t="s">
        <v>286</v>
      </c>
      <c r="E114" s="189" t="s">
        <v>306</v>
      </c>
      <c r="F114" s="173" t="s">
        <v>319</v>
      </c>
      <c r="G114" s="170" t="s">
        <v>288</v>
      </c>
    </row>
    <row r="115" spans="1:7" ht="56.25" customHeight="1">
      <c r="A115" s="167" t="s">
        <v>564</v>
      </c>
      <c r="B115" s="187" t="s">
        <v>138</v>
      </c>
      <c r="C115" s="188" t="s">
        <v>565</v>
      </c>
      <c r="D115" s="189" t="s">
        <v>286</v>
      </c>
      <c r="E115" s="189" t="s">
        <v>306</v>
      </c>
      <c r="F115" s="182" t="s">
        <v>291</v>
      </c>
      <c r="G115" s="170" t="s">
        <v>288</v>
      </c>
    </row>
    <row r="116" spans="1:7" ht="46.5" customHeight="1">
      <c r="A116" s="167" t="s">
        <v>566</v>
      </c>
      <c r="B116" s="187" t="s">
        <v>139</v>
      </c>
      <c r="C116" s="190" t="s">
        <v>567</v>
      </c>
      <c r="D116" s="170" t="s">
        <v>327</v>
      </c>
      <c r="E116" s="189" t="s">
        <v>306</v>
      </c>
      <c r="F116" s="191" t="s">
        <v>380</v>
      </c>
      <c r="G116" s="175" t="s">
        <v>328</v>
      </c>
    </row>
    <row r="117" spans="1:7" ht="36.75" customHeight="1">
      <c r="A117" s="167" t="s">
        <v>568</v>
      </c>
      <c r="B117" s="187" t="s">
        <v>140</v>
      </c>
      <c r="C117" s="190" t="s">
        <v>569</v>
      </c>
      <c r="D117" s="189" t="s">
        <v>286</v>
      </c>
      <c r="E117" s="189" t="s">
        <v>306</v>
      </c>
      <c r="F117" s="183"/>
      <c r="G117" s="170" t="s">
        <v>288</v>
      </c>
    </row>
    <row r="118" spans="1:7" ht="69" customHeight="1">
      <c r="A118" s="167" t="s">
        <v>570</v>
      </c>
      <c r="B118" s="187" t="s">
        <v>141</v>
      </c>
      <c r="C118" s="188" t="s">
        <v>571</v>
      </c>
      <c r="D118" s="189" t="s">
        <v>286</v>
      </c>
      <c r="E118" s="189" t="s">
        <v>306</v>
      </c>
      <c r="F118" s="173" t="s">
        <v>319</v>
      </c>
      <c r="G118" s="170" t="s">
        <v>288</v>
      </c>
    </row>
    <row r="119" spans="1:7" ht="57.75" customHeight="1">
      <c r="A119" s="167" t="s">
        <v>572</v>
      </c>
      <c r="B119" s="187" t="s">
        <v>142</v>
      </c>
      <c r="C119" s="188" t="s">
        <v>573</v>
      </c>
      <c r="D119" s="170" t="s">
        <v>327</v>
      </c>
      <c r="E119" s="192" t="s">
        <v>429</v>
      </c>
      <c r="F119" s="191" t="s">
        <v>380</v>
      </c>
      <c r="G119" s="175" t="s">
        <v>328</v>
      </c>
    </row>
    <row r="120" spans="1:7" ht="69" customHeight="1">
      <c r="A120" s="167" t="s">
        <v>574</v>
      </c>
      <c r="B120" s="187" t="s">
        <v>143</v>
      </c>
      <c r="C120" s="188" t="s">
        <v>575</v>
      </c>
      <c r="D120" s="189" t="s">
        <v>286</v>
      </c>
      <c r="E120" s="189" t="s">
        <v>306</v>
      </c>
      <c r="F120" s="183" t="s">
        <v>291</v>
      </c>
      <c r="G120" s="170" t="s">
        <v>288</v>
      </c>
    </row>
    <row r="121" spans="1:7" ht="74.25" customHeight="1">
      <c r="A121" s="167" t="s">
        <v>576</v>
      </c>
      <c r="B121" s="175" t="s">
        <v>189</v>
      </c>
      <c r="C121" s="188" t="s">
        <v>577</v>
      </c>
      <c r="D121" s="170" t="s">
        <v>286</v>
      </c>
      <c r="E121" s="192" t="s">
        <v>429</v>
      </c>
      <c r="F121" s="191" t="s">
        <v>380</v>
      </c>
      <c r="G121" s="175" t="s">
        <v>328</v>
      </c>
    </row>
    <row r="122" spans="1:7" ht="59.25" customHeight="1">
      <c r="A122" s="167" t="s">
        <v>578</v>
      </c>
      <c r="B122" s="187" t="s">
        <v>144</v>
      </c>
      <c r="C122" s="188" t="s">
        <v>579</v>
      </c>
      <c r="D122" s="189" t="s">
        <v>286</v>
      </c>
      <c r="E122" s="192" t="s">
        <v>429</v>
      </c>
      <c r="F122" s="173" t="s">
        <v>319</v>
      </c>
      <c r="G122" s="170" t="s">
        <v>288</v>
      </c>
    </row>
    <row r="123" spans="1:7" ht="79.5" customHeight="1">
      <c r="A123" s="167" t="s">
        <v>580</v>
      </c>
      <c r="B123" s="176" t="s">
        <v>252</v>
      </c>
      <c r="C123" s="177" t="s">
        <v>581</v>
      </c>
      <c r="D123" s="170" t="s">
        <v>286</v>
      </c>
      <c r="E123" s="170" t="s">
        <v>480</v>
      </c>
      <c r="F123" s="183" t="s">
        <v>291</v>
      </c>
      <c r="G123" s="170" t="s">
        <v>288</v>
      </c>
    </row>
    <row r="124" spans="1:7" ht="79.5" customHeight="1">
      <c r="A124" s="167" t="s">
        <v>582</v>
      </c>
      <c r="B124" s="187" t="s">
        <v>145</v>
      </c>
      <c r="C124" s="188" t="s">
        <v>583</v>
      </c>
      <c r="D124" s="189" t="s">
        <v>286</v>
      </c>
      <c r="E124" s="189" t="s">
        <v>584</v>
      </c>
      <c r="F124" s="173" t="s">
        <v>319</v>
      </c>
      <c r="G124" s="170" t="s">
        <v>288</v>
      </c>
    </row>
    <row r="125" spans="1:7" ht="69" customHeight="1">
      <c r="A125" s="167" t="s">
        <v>585</v>
      </c>
      <c r="B125" s="187" t="s">
        <v>146</v>
      </c>
      <c r="C125" s="188" t="s">
        <v>586</v>
      </c>
      <c r="D125" s="189" t="s">
        <v>286</v>
      </c>
      <c r="E125" s="189" t="s">
        <v>584</v>
      </c>
      <c r="F125" s="173" t="s">
        <v>319</v>
      </c>
      <c r="G125" s="170" t="s">
        <v>288</v>
      </c>
    </row>
    <row r="126" spans="1:7" ht="57.75" customHeight="1">
      <c r="A126" s="167" t="s">
        <v>587</v>
      </c>
      <c r="B126" s="168" t="s">
        <v>147</v>
      </c>
      <c r="C126" s="169" t="s">
        <v>588</v>
      </c>
      <c r="D126" s="170" t="s">
        <v>286</v>
      </c>
      <c r="E126" s="170" t="s">
        <v>589</v>
      </c>
      <c r="F126" s="183" t="s">
        <v>291</v>
      </c>
      <c r="G126" s="170" t="s">
        <v>288</v>
      </c>
    </row>
    <row r="127" spans="1:7" ht="58.5" customHeight="1">
      <c r="A127" s="167" t="s">
        <v>590</v>
      </c>
      <c r="B127" s="168" t="s">
        <v>148</v>
      </c>
      <c r="C127" s="169" t="s">
        <v>591</v>
      </c>
      <c r="D127" s="170" t="s">
        <v>286</v>
      </c>
      <c r="E127" s="170" t="s">
        <v>589</v>
      </c>
      <c r="F127" s="173"/>
      <c r="G127" s="170" t="s">
        <v>288</v>
      </c>
    </row>
    <row r="128" spans="1:7" ht="69.75" customHeight="1">
      <c r="A128" s="167" t="s">
        <v>592</v>
      </c>
      <c r="B128" s="168" t="s">
        <v>149</v>
      </c>
      <c r="C128" s="169" t="s">
        <v>593</v>
      </c>
      <c r="D128" s="170" t="s">
        <v>286</v>
      </c>
      <c r="E128" s="170" t="s">
        <v>589</v>
      </c>
      <c r="F128" s="173" t="s">
        <v>319</v>
      </c>
      <c r="G128" s="170" t="s">
        <v>288</v>
      </c>
    </row>
    <row r="129" spans="1:7" ht="56.25" customHeight="1">
      <c r="A129" s="167" t="s">
        <v>594</v>
      </c>
      <c r="B129" s="168" t="s">
        <v>150</v>
      </c>
      <c r="C129" s="169" t="s">
        <v>595</v>
      </c>
      <c r="D129" s="170" t="s">
        <v>493</v>
      </c>
      <c r="E129" s="170"/>
      <c r="F129" s="173"/>
      <c r="G129" s="170"/>
    </row>
    <row r="130" spans="1:7" ht="57.75" customHeight="1">
      <c r="A130" s="167" t="s">
        <v>596</v>
      </c>
      <c r="B130" s="168" t="s">
        <v>151</v>
      </c>
      <c r="C130" s="169" t="s">
        <v>597</v>
      </c>
      <c r="D130" s="170" t="s">
        <v>286</v>
      </c>
      <c r="E130" s="170" t="s">
        <v>339</v>
      </c>
      <c r="F130" s="183" t="s">
        <v>291</v>
      </c>
      <c r="G130" s="170" t="s">
        <v>288</v>
      </c>
    </row>
    <row r="131" spans="1:7" ht="80.25" customHeight="1">
      <c r="A131" s="167" t="s">
        <v>598</v>
      </c>
      <c r="B131" s="168" t="s">
        <v>152</v>
      </c>
      <c r="C131" s="169" t="s">
        <v>599</v>
      </c>
      <c r="D131" s="170" t="s">
        <v>286</v>
      </c>
      <c r="E131" s="170" t="s">
        <v>339</v>
      </c>
      <c r="F131" s="173"/>
      <c r="G131" s="170" t="s">
        <v>288</v>
      </c>
    </row>
    <row r="132" spans="1:7" ht="65.25" customHeight="1">
      <c r="A132" s="167" t="s">
        <v>600</v>
      </c>
      <c r="B132" s="168" t="s">
        <v>153</v>
      </c>
      <c r="C132" s="169" t="s">
        <v>601</v>
      </c>
      <c r="D132" s="170" t="s">
        <v>327</v>
      </c>
      <c r="E132" s="170" t="s">
        <v>339</v>
      </c>
      <c r="F132" s="183" t="s">
        <v>291</v>
      </c>
      <c r="G132" s="175" t="s">
        <v>328</v>
      </c>
    </row>
    <row r="133" spans="1:7" ht="58.5" customHeight="1">
      <c r="A133" s="167" t="s">
        <v>602</v>
      </c>
      <c r="B133" s="168" t="s">
        <v>154</v>
      </c>
      <c r="C133" s="169" t="s">
        <v>603</v>
      </c>
      <c r="D133" s="170" t="s">
        <v>305</v>
      </c>
      <c r="E133" s="170" t="s">
        <v>339</v>
      </c>
      <c r="F133" s="173" t="s">
        <v>309</v>
      </c>
      <c r="G133" s="170" t="s">
        <v>299</v>
      </c>
    </row>
    <row r="134" spans="1:7" ht="70.5" customHeight="1">
      <c r="A134" s="167" t="s">
        <v>604</v>
      </c>
      <c r="B134" s="168" t="s">
        <v>155</v>
      </c>
      <c r="C134" s="169" t="s">
        <v>605</v>
      </c>
      <c r="D134" s="170" t="s">
        <v>286</v>
      </c>
      <c r="E134" s="170" t="s">
        <v>339</v>
      </c>
      <c r="F134" s="173"/>
      <c r="G134" s="170" t="s">
        <v>288</v>
      </c>
    </row>
    <row r="135" spans="1:7" ht="69" customHeight="1">
      <c r="A135" s="167" t="s">
        <v>606</v>
      </c>
      <c r="B135" s="168" t="s">
        <v>607</v>
      </c>
      <c r="C135" s="169" t="s">
        <v>608</v>
      </c>
      <c r="D135" s="170" t="s">
        <v>286</v>
      </c>
      <c r="E135" s="170" t="s">
        <v>339</v>
      </c>
      <c r="F135" s="183" t="s">
        <v>291</v>
      </c>
      <c r="G135" s="170" t="s">
        <v>288</v>
      </c>
    </row>
    <row r="136" spans="1:7" ht="69" customHeight="1">
      <c r="A136" s="167" t="s">
        <v>609</v>
      </c>
      <c r="B136" s="168" t="s">
        <v>156</v>
      </c>
      <c r="C136" s="169" t="s">
        <v>610</v>
      </c>
      <c r="D136" s="170" t="s">
        <v>286</v>
      </c>
      <c r="E136" s="170" t="s">
        <v>339</v>
      </c>
      <c r="F136" s="183" t="s">
        <v>291</v>
      </c>
      <c r="G136" s="170" t="s">
        <v>288</v>
      </c>
    </row>
    <row r="137" spans="1:7" ht="57" customHeight="1">
      <c r="A137" s="167" t="s">
        <v>611</v>
      </c>
      <c r="B137" s="168" t="s">
        <v>157</v>
      </c>
      <c r="C137" s="169" t="s">
        <v>612</v>
      </c>
      <c r="D137" s="170" t="s">
        <v>286</v>
      </c>
      <c r="E137" s="170" t="s">
        <v>339</v>
      </c>
      <c r="F137" s="173"/>
      <c r="G137" s="170" t="s">
        <v>288</v>
      </c>
    </row>
    <row r="138" spans="1:7" ht="80.25" customHeight="1">
      <c r="A138" s="167" t="s">
        <v>613</v>
      </c>
      <c r="B138" s="168" t="s">
        <v>158</v>
      </c>
      <c r="C138" s="169" t="s">
        <v>614</v>
      </c>
      <c r="D138" s="170" t="s">
        <v>327</v>
      </c>
      <c r="E138" s="170" t="s">
        <v>339</v>
      </c>
      <c r="F138" s="173" t="s">
        <v>319</v>
      </c>
      <c r="G138" s="175" t="s">
        <v>328</v>
      </c>
    </row>
    <row r="139" spans="1:7" ht="68.25" customHeight="1">
      <c r="A139" s="167" t="s">
        <v>615</v>
      </c>
      <c r="B139" s="168" t="s">
        <v>159</v>
      </c>
      <c r="C139" s="169" t="s">
        <v>616</v>
      </c>
      <c r="D139" s="170" t="s">
        <v>493</v>
      </c>
      <c r="E139" s="170"/>
      <c r="F139" s="173" t="s">
        <v>309</v>
      </c>
      <c r="G139" s="170"/>
    </row>
    <row r="140" spans="1:7" ht="59.25" customHeight="1">
      <c r="A140" s="167" t="s">
        <v>617</v>
      </c>
      <c r="B140" s="168" t="s">
        <v>160</v>
      </c>
      <c r="C140" s="169" t="s">
        <v>618</v>
      </c>
      <c r="D140" s="170" t="s">
        <v>286</v>
      </c>
      <c r="E140" s="170" t="s">
        <v>339</v>
      </c>
      <c r="F140" s="173"/>
      <c r="G140" s="170" t="s">
        <v>288</v>
      </c>
    </row>
    <row r="141" spans="1:7" ht="70.5" customHeight="1">
      <c r="A141" s="167" t="s">
        <v>619</v>
      </c>
      <c r="B141" s="168" t="s">
        <v>161</v>
      </c>
      <c r="C141" s="169" t="s">
        <v>620</v>
      </c>
      <c r="D141" s="170" t="s">
        <v>286</v>
      </c>
      <c r="E141" s="170" t="s">
        <v>339</v>
      </c>
      <c r="F141" s="183" t="s">
        <v>291</v>
      </c>
      <c r="G141" s="170" t="s">
        <v>288</v>
      </c>
    </row>
    <row r="142" spans="1:7" ht="46.5" customHeight="1">
      <c r="A142" s="167" t="s">
        <v>621</v>
      </c>
      <c r="B142" s="168" t="s">
        <v>40</v>
      </c>
      <c r="C142" s="169" t="s">
        <v>622</v>
      </c>
      <c r="D142" s="170" t="s">
        <v>286</v>
      </c>
      <c r="E142" s="170" t="s">
        <v>339</v>
      </c>
      <c r="F142" s="183" t="s">
        <v>291</v>
      </c>
      <c r="G142" s="170" t="s">
        <v>288</v>
      </c>
    </row>
    <row r="143" spans="1:7" ht="46.5" customHeight="1">
      <c r="A143" s="167" t="s">
        <v>623</v>
      </c>
      <c r="B143" s="168" t="s">
        <v>624</v>
      </c>
      <c r="C143" s="174" t="s">
        <v>625</v>
      </c>
      <c r="D143" s="170" t="s">
        <v>286</v>
      </c>
      <c r="E143" s="170" t="s">
        <v>339</v>
      </c>
      <c r="F143" s="183" t="s">
        <v>291</v>
      </c>
      <c r="G143" s="170" t="s">
        <v>288</v>
      </c>
    </row>
    <row r="144" spans="1:7" ht="46.5" customHeight="1">
      <c r="A144" s="167" t="s">
        <v>626</v>
      </c>
      <c r="B144" s="168" t="s">
        <v>627</v>
      </c>
      <c r="C144" s="174" t="s">
        <v>628</v>
      </c>
      <c r="D144" s="170" t="s">
        <v>286</v>
      </c>
      <c r="E144" s="170" t="s">
        <v>339</v>
      </c>
      <c r="F144" s="173"/>
      <c r="G144" s="170" t="s">
        <v>288</v>
      </c>
    </row>
    <row r="145" spans="1:7" ht="46.5" customHeight="1">
      <c r="A145" s="167" t="s">
        <v>629</v>
      </c>
      <c r="B145" s="168" t="s">
        <v>630</v>
      </c>
      <c r="C145" s="174" t="s">
        <v>631</v>
      </c>
      <c r="D145" s="170" t="s">
        <v>327</v>
      </c>
      <c r="E145" s="170" t="s">
        <v>339</v>
      </c>
      <c r="F145" s="173" t="s">
        <v>319</v>
      </c>
      <c r="G145" s="175" t="s">
        <v>328</v>
      </c>
    </row>
    <row r="146" spans="1:7" ht="67.5" customHeight="1">
      <c r="A146" s="167" t="s">
        <v>632</v>
      </c>
      <c r="B146" s="168" t="s">
        <v>162</v>
      </c>
      <c r="C146" s="193" t="s">
        <v>633</v>
      </c>
      <c r="D146" s="170" t="s">
        <v>286</v>
      </c>
      <c r="E146" s="170" t="s">
        <v>339</v>
      </c>
      <c r="F146" s="173"/>
      <c r="G146" s="170" t="s">
        <v>288</v>
      </c>
    </row>
    <row r="147" spans="1:7" ht="57" customHeight="1">
      <c r="A147" s="167" t="s">
        <v>634</v>
      </c>
      <c r="B147" s="168" t="s">
        <v>163</v>
      </c>
      <c r="C147" s="169" t="s">
        <v>635</v>
      </c>
      <c r="D147" s="170" t="s">
        <v>286</v>
      </c>
      <c r="E147" s="170" t="s">
        <v>339</v>
      </c>
      <c r="F147" s="173"/>
      <c r="G147" s="170" t="s">
        <v>288</v>
      </c>
    </row>
    <row r="148" spans="1:7" ht="57.75" customHeight="1">
      <c r="A148" s="167" t="s">
        <v>636</v>
      </c>
      <c r="B148" s="168" t="s">
        <v>164</v>
      </c>
      <c r="C148" s="169" t="s">
        <v>637</v>
      </c>
      <c r="D148" s="170" t="s">
        <v>286</v>
      </c>
      <c r="E148" s="170" t="s">
        <v>339</v>
      </c>
      <c r="F148" s="183" t="s">
        <v>291</v>
      </c>
      <c r="G148" s="170" t="s">
        <v>288</v>
      </c>
    </row>
    <row r="149" spans="1:7" ht="45" customHeight="1">
      <c r="A149" s="167" t="s">
        <v>638</v>
      </c>
      <c r="B149" s="168" t="s">
        <v>165</v>
      </c>
      <c r="C149" s="169" t="s">
        <v>639</v>
      </c>
      <c r="D149" s="170" t="s">
        <v>493</v>
      </c>
      <c r="E149" s="170"/>
      <c r="F149" s="173"/>
      <c r="G149" s="170"/>
    </row>
    <row r="150" spans="1:7" ht="56.25" customHeight="1">
      <c r="A150" s="167" t="s">
        <v>640</v>
      </c>
      <c r="B150" s="180" t="s">
        <v>166</v>
      </c>
      <c r="C150" s="169" t="s">
        <v>641</v>
      </c>
      <c r="D150" s="170" t="s">
        <v>305</v>
      </c>
      <c r="E150" s="170" t="s">
        <v>339</v>
      </c>
      <c r="F150" s="173" t="s">
        <v>309</v>
      </c>
      <c r="G150" s="170" t="s">
        <v>299</v>
      </c>
    </row>
    <row r="151" spans="1:7" ht="58.5" customHeight="1">
      <c r="A151" s="167" t="s">
        <v>642</v>
      </c>
      <c r="B151" s="168" t="s">
        <v>167</v>
      </c>
      <c r="C151" s="169" t="s">
        <v>643</v>
      </c>
      <c r="D151" s="170" t="s">
        <v>286</v>
      </c>
      <c r="E151" s="170" t="s">
        <v>339</v>
      </c>
      <c r="F151" s="183" t="s">
        <v>291</v>
      </c>
      <c r="G151" s="170" t="s">
        <v>288</v>
      </c>
    </row>
    <row r="152" spans="1:7" ht="56.25" customHeight="1">
      <c r="A152" s="167" t="s">
        <v>644</v>
      </c>
      <c r="B152" s="168" t="s">
        <v>168</v>
      </c>
      <c r="C152" s="169" t="s">
        <v>645</v>
      </c>
      <c r="D152" s="170" t="s">
        <v>286</v>
      </c>
      <c r="E152" s="170" t="s">
        <v>339</v>
      </c>
      <c r="F152" s="183" t="s">
        <v>291</v>
      </c>
      <c r="G152" s="170" t="s">
        <v>288</v>
      </c>
    </row>
    <row r="153" spans="1:7" ht="60" customHeight="1">
      <c r="A153" s="167" t="s">
        <v>646</v>
      </c>
      <c r="B153" s="168" t="s">
        <v>169</v>
      </c>
      <c r="C153" s="169" t="s">
        <v>647</v>
      </c>
      <c r="D153" s="170" t="s">
        <v>286</v>
      </c>
      <c r="E153" s="170" t="s">
        <v>339</v>
      </c>
      <c r="F153" s="183" t="s">
        <v>291</v>
      </c>
      <c r="G153" s="170" t="s">
        <v>288</v>
      </c>
    </row>
    <row r="154" spans="1:7" ht="56.25" customHeight="1">
      <c r="A154" s="167" t="s">
        <v>648</v>
      </c>
      <c r="B154" s="168" t="s">
        <v>170</v>
      </c>
      <c r="C154" s="169" t="s">
        <v>649</v>
      </c>
      <c r="D154" s="170" t="s">
        <v>305</v>
      </c>
      <c r="E154" s="170" t="s">
        <v>339</v>
      </c>
      <c r="F154" s="173"/>
      <c r="G154" s="170" t="s">
        <v>299</v>
      </c>
    </row>
    <row r="155" spans="1:7" ht="55.5" customHeight="1">
      <c r="A155" s="167" t="s">
        <v>650</v>
      </c>
      <c r="B155" s="168" t="s">
        <v>171</v>
      </c>
      <c r="C155" s="169" t="s">
        <v>651</v>
      </c>
      <c r="D155" s="170" t="s">
        <v>286</v>
      </c>
      <c r="E155" s="170" t="s">
        <v>339</v>
      </c>
      <c r="F155" s="183" t="s">
        <v>291</v>
      </c>
      <c r="G155" s="170" t="s">
        <v>288</v>
      </c>
    </row>
    <row r="156" spans="1:7" ht="67.5" customHeight="1">
      <c r="A156" s="167" t="s">
        <v>652</v>
      </c>
      <c r="B156" s="179" t="s">
        <v>172</v>
      </c>
      <c r="C156" s="169" t="s">
        <v>653</v>
      </c>
      <c r="D156" s="170" t="s">
        <v>286</v>
      </c>
      <c r="E156" s="170" t="s">
        <v>339</v>
      </c>
      <c r="F156" s="183" t="s">
        <v>291</v>
      </c>
      <c r="G156" s="170" t="s">
        <v>288</v>
      </c>
    </row>
    <row r="157" spans="1:7" ht="65.25" customHeight="1">
      <c r="A157" s="167" t="s">
        <v>654</v>
      </c>
      <c r="B157" s="168" t="s">
        <v>175</v>
      </c>
      <c r="C157" s="169" t="s">
        <v>655</v>
      </c>
      <c r="D157" s="170" t="s">
        <v>286</v>
      </c>
      <c r="E157" s="170" t="s">
        <v>339</v>
      </c>
      <c r="F157" s="183" t="s">
        <v>291</v>
      </c>
      <c r="G157" s="170" t="s">
        <v>288</v>
      </c>
    </row>
    <row r="158" spans="1:7" ht="60.75" customHeight="1">
      <c r="A158" s="167" t="s">
        <v>656</v>
      </c>
      <c r="B158" s="179" t="s">
        <v>173</v>
      </c>
      <c r="C158" s="169" t="s">
        <v>657</v>
      </c>
      <c r="D158" s="170" t="s">
        <v>327</v>
      </c>
      <c r="E158" s="170" t="s">
        <v>339</v>
      </c>
      <c r="F158" s="173" t="s">
        <v>319</v>
      </c>
      <c r="G158" s="175" t="s">
        <v>328</v>
      </c>
    </row>
    <row r="159" spans="1:7" ht="57" customHeight="1">
      <c r="A159" s="167" t="s">
        <v>658</v>
      </c>
      <c r="B159" s="168" t="s">
        <v>174</v>
      </c>
      <c r="C159" s="193" t="s">
        <v>659</v>
      </c>
      <c r="D159" s="170" t="s">
        <v>305</v>
      </c>
      <c r="E159" s="170" t="s">
        <v>339</v>
      </c>
      <c r="F159" s="173"/>
      <c r="G159" s="170" t="s">
        <v>299</v>
      </c>
    </row>
    <row r="160" spans="1:7" ht="51" customHeight="1">
      <c r="A160" s="167" t="s">
        <v>660</v>
      </c>
      <c r="B160" s="168" t="s">
        <v>176</v>
      </c>
      <c r="C160" s="169" t="s">
        <v>661</v>
      </c>
      <c r="D160" s="170" t="s">
        <v>286</v>
      </c>
      <c r="E160" s="170" t="s">
        <v>339</v>
      </c>
      <c r="F160" s="173" t="s">
        <v>319</v>
      </c>
      <c r="G160" s="170" t="s">
        <v>288</v>
      </c>
    </row>
    <row r="161" spans="1:7" ht="58.5" customHeight="1">
      <c r="A161" s="167" t="s">
        <v>662</v>
      </c>
      <c r="B161" s="168" t="s">
        <v>257</v>
      </c>
      <c r="C161" s="177" t="s">
        <v>663</v>
      </c>
      <c r="D161" s="170" t="s">
        <v>286</v>
      </c>
      <c r="E161" s="170" t="s">
        <v>339</v>
      </c>
      <c r="F161" s="183" t="s">
        <v>291</v>
      </c>
      <c r="G161" s="170" t="s">
        <v>288</v>
      </c>
    </row>
    <row r="162" spans="1:7" ht="82.5" customHeight="1">
      <c r="A162" s="167" t="s">
        <v>664</v>
      </c>
      <c r="B162" s="168" t="s">
        <v>258</v>
      </c>
      <c r="C162" s="177" t="s">
        <v>665</v>
      </c>
      <c r="D162" s="170" t="s">
        <v>286</v>
      </c>
      <c r="E162" s="170" t="s">
        <v>339</v>
      </c>
      <c r="F162" s="173" t="s">
        <v>319</v>
      </c>
      <c r="G162" s="175" t="s">
        <v>328</v>
      </c>
    </row>
    <row r="163" spans="1:7" ht="59.25" customHeight="1">
      <c r="A163" s="167" t="s">
        <v>666</v>
      </c>
      <c r="B163" s="168" t="s">
        <v>177</v>
      </c>
      <c r="C163" s="169" t="s">
        <v>667</v>
      </c>
      <c r="D163" s="170" t="s">
        <v>286</v>
      </c>
      <c r="E163" s="170" t="s">
        <v>339</v>
      </c>
      <c r="F163" s="183"/>
      <c r="G163" s="170" t="s">
        <v>288</v>
      </c>
    </row>
    <row r="164" spans="1:7" ht="81.75" customHeight="1">
      <c r="A164" s="167" t="s">
        <v>668</v>
      </c>
      <c r="B164" s="180" t="s">
        <v>178</v>
      </c>
      <c r="C164" s="169" t="s">
        <v>669</v>
      </c>
      <c r="D164" s="170" t="s">
        <v>286</v>
      </c>
      <c r="E164" s="170" t="s">
        <v>339</v>
      </c>
      <c r="F164" s="183" t="s">
        <v>291</v>
      </c>
      <c r="G164" s="170" t="s">
        <v>288</v>
      </c>
    </row>
    <row r="165" spans="1:7" ht="100.5" customHeight="1">
      <c r="A165" s="167" t="s">
        <v>670</v>
      </c>
      <c r="B165" s="168" t="s">
        <v>179</v>
      </c>
      <c r="C165" s="169" t="s">
        <v>671</v>
      </c>
      <c r="D165" s="170" t="s">
        <v>286</v>
      </c>
      <c r="E165" s="170" t="s">
        <v>339</v>
      </c>
      <c r="F165" s="173" t="s">
        <v>319</v>
      </c>
      <c r="G165" s="170" t="s">
        <v>288</v>
      </c>
    </row>
    <row r="166" spans="1:7" ht="66.75" customHeight="1">
      <c r="A166" s="167" t="s">
        <v>672</v>
      </c>
      <c r="B166" s="168" t="s">
        <v>180</v>
      </c>
      <c r="C166" s="169" t="s">
        <v>673</v>
      </c>
      <c r="D166" s="170" t="s">
        <v>286</v>
      </c>
      <c r="E166" s="170" t="s">
        <v>339</v>
      </c>
      <c r="F166" s="183" t="s">
        <v>291</v>
      </c>
      <c r="G166" s="170" t="s">
        <v>288</v>
      </c>
    </row>
    <row r="167" spans="1:7" ht="60.75" customHeight="1">
      <c r="A167" s="167" t="s">
        <v>674</v>
      </c>
      <c r="B167" s="180" t="s">
        <v>181</v>
      </c>
      <c r="C167" s="169" t="s">
        <v>675</v>
      </c>
      <c r="D167" s="176" t="s">
        <v>294</v>
      </c>
      <c r="E167" s="176"/>
      <c r="F167" s="176"/>
      <c r="G167" s="176"/>
    </row>
    <row r="168" spans="1:7" ht="56.25">
      <c r="A168" s="167" t="s">
        <v>676</v>
      </c>
      <c r="B168" s="168" t="s">
        <v>182</v>
      </c>
      <c r="C168" s="169" t="s">
        <v>677</v>
      </c>
      <c r="D168" s="170" t="s">
        <v>305</v>
      </c>
      <c r="E168" s="170" t="s">
        <v>480</v>
      </c>
      <c r="F168" s="171" t="s">
        <v>309</v>
      </c>
      <c r="G168" s="170" t="s">
        <v>299</v>
      </c>
    </row>
    <row r="169" spans="1:7" ht="45">
      <c r="A169" s="194">
        <v>168</v>
      </c>
      <c r="B169" s="168" t="s">
        <v>183</v>
      </c>
      <c r="C169" s="169" t="s">
        <v>678</v>
      </c>
      <c r="D169" s="170" t="s">
        <v>286</v>
      </c>
      <c r="E169" s="170" t="s">
        <v>480</v>
      </c>
      <c r="F169" s="173" t="s">
        <v>319</v>
      </c>
      <c r="G169" s="170" t="s">
        <v>288</v>
      </c>
    </row>
    <row r="170" spans="1:7" ht="56.25">
      <c r="A170" s="194">
        <v>169</v>
      </c>
      <c r="B170" s="168" t="s">
        <v>184</v>
      </c>
      <c r="C170" s="169" t="s">
        <v>679</v>
      </c>
      <c r="D170" s="170" t="s">
        <v>286</v>
      </c>
      <c r="E170" s="170" t="s">
        <v>480</v>
      </c>
      <c r="F170" s="183" t="s">
        <v>291</v>
      </c>
      <c r="G170" s="170" t="s">
        <v>288</v>
      </c>
    </row>
    <row r="171" spans="1:7" ht="78.75">
      <c r="A171" s="194">
        <v>170</v>
      </c>
      <c r="B171" s="168" t="s">
        <v>680</v>
      </c>
      <c r="C171" s="169" t="s">
        <v>681</v>
      </c>
      <c r="D171" s="170" t="s">
        <v>286</v>
      </c>
      <c r="E171" s="170" t="s">
        <v>480</v>
      </c>
      <c r="F171" s="173" t="s">
        <v>319</v>
      </c>
      <c r="G171" s="170" t="s">
        <v>288</v>
      </c>
    </row>
    <row r="172" spans="1:7" ht="56.25">
      <c r="A172" s="194">
        <v>171</v>
      </c>
      <c r="B172" s="168" t="s">
        <v>185</v>
      </c>
      <c r="C172" s="169" t="s">
        <v>682</v>
      </c>
      <c r="D172" s="170" t="s">
        <v>286</v>
      </c>
      <c r="E172" s="170" t="s">
        <v>339</v>
      </c>
      <c r="F172" s="176"/>
      <c r="G172" s="170" t="s">
        <v>288</v>
      </c>
    </row>
    <row r="173" spans="1:7" ht="81" customHeight="1">
      <c r="A173" s="194">
        <v>172</v>
      </c>
      <c r="B173" s="168" t="s">
        <v>186</v>
      </c>
      <c r="C173" s="169" t="s">
        <v>683</v>
      </c>
      <c r="D173" s="170" t="s">
        <v>286</v>
      </c>
      <c r="E173" s="170" t="s">
        <v>339</v>
      </c>
      <c r="F173" s="178"/>
      <c r="G173" s="170" t="s">
        <v>288</v>
      </c>
    </row>
    <row r="174" spans="1:7" ht="105.75" customHeight="1">
      <c r="A174" s="194">
        <v>173</v>
      </c>
      <c r="B174" s="168" t="s">
        <v>684</v>
      </c>
      <c r="C174" s="169" t="s">
        <v>685</v>
      </c>
      <c r="D174" s="170" t="s">
        <v>286</v>
      </c>
      <c r="E174" s="170" t="s">
        <v>339</v>
      </c>
      <c r="F174" s="173" t="s">
        <v>291</v>
      </c>
      <c r="G174" s="170" t="s">
        <v>288</v>
      </c>
    </row>
    <row r="175" spans="1:7" ht="60.75" customHeight="1">
      <c r="A175" s="194">
        <v>174</v>
      </c>
      <c r="B175" s="168" t="s">
        <v>187</v>
      </c>
      <c r="C175" s="169" t="s">
        <v>686</v>
      </c>
      <c r="D175" s="170" t="s">
        <v>286</v>
      </c>
      <c r="E175" s="170" t="s">
        <v>339</v>
      </c>
      <c r="F175" s="173" t="s">
        <v>302</v>
      </c>
      <c r="G175" s="170" t="s">
        <v>288</v>
      </c>
    </row>
    <row r="176" spans="1:7" ht="56.25">
      <c r="A176" s="194">
        <v>175</v>
      </c>
      <c r="B176" s="168" t="s">
        <v>188</v>
      </c>
      <c r="C176" s="169" t="s">
        <v>687</v>
      </c>
      <c r="D176" s="176" t="s">
        <v>305</v>
      </c>
      <c r="E176" s="170" t="s">
        <v>339</v>
      </c>
      <c r="F176" s="178"/>
      <c r="G176" s="170" t="s">
        <v>299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eneral_x0020_Comments xmlns="0d3c429c-0412-4dc9-8a4d-a7216355f179">Update to align IGCE with PWS - moved and added IGCE labor from PWS Task 5.6 to 5.5 for consistency with PWS base period. Zero'd out labor under 5.6.</General_x0020_Comment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82F6EBE58F2049BD1FD1859A915E08" ma:contentTypeVersion="1" ma:contentTypeDescription="Create a new document." ma:contentTypeScope="" ma:versionID="8c760ffbb7868d43d01835dd315946ae">
  <xsd:schema xmlns:xsd="http://www.w3.org/2001/XMLSchema" xmlns:xs="http://www.w3.org/2001/XMLSchema" xmlns:p="http://schemas.microsoft.com/office/2006/metadata/properties" xmlns:ns2="0d3c429c-0412-4dc9-8a4d-a7216355f179" targetNamespace="http://schemas.microsoft.com/office/2006/metadata/properties" ma:root="true" ma:fieldsID="bb947b710198758b468b90289b3ad767" ns2:_="">
    <xsd:import namespace="0d3c429c-0412-4dc9-8a4d-a7216355f179"/>
    <xsd:element name="properties">
      <xsd:complexType>
        <xsd:sequence>
          <xsd:element name="documentManagement">
            <xsd:complexType>
              <xsd:all>
                <xsd:element ref="ns2:General_x0020_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c429c-0412-4dc9-8a4d-a7216355f179" elementFormDefault="qualified">
    <xsd:import namespace="http://schemas.microsoft.com/office/2006/documentManagement/types"/>
    <xsd:import namespace="http://schemas.microsoft.com/office/infopath/2007/PartnerControls"/>
    <xsd:element name="General_x0020_Comments" ma:index="8" nillable="true" ma:displayName="General Comments" ma:internalName="General_x0020_Comment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83EA61-34E6-4B01-B6C5-1D30542CB24F}">
  <ds:schemaRefs>
    <ds:schemaRef ds:uri="http://schemas.microsoft.com/sharepoint/v3/contenttype/forms"/>
  </ds:schemaRefs>
</ds:datastoreItem>
</file>

<file path=customXml/itemProps2.xml><?xml version="1.0" encoding="utf-8"?>
<ds:datastoreItem xmlns:ds="http://schemas.openxmlformats.org/officeDocument/2006/customXml" ds:itemID="{288FED46-02E7-427C-9CC9-F1B1803A3D08}">
  <ds:schemaRefs>
    <ds:schemaRef ds:uri="http://schemas.microsoft.com/office/2006/metadata/properties"/>
    <ds:schemaRef ds:uri="http://schemas.microsoft.com/office/infopath/2007/PartnerControls"/>
    <ds:schemaRef ds:uri="0d3c429c-0412-4dc9-8a4d-a7216355f179"/>
  </ds:schemaRefs>
</ds:datastoreItem>
</file>

<file path=customXml/itemProps3.xml><?xml version="1.0" encoding="utf-8"?>
<ds:datastoreItem xmlns:ds="http://schemas.openxmlformats.org/officeDocument/2006/customXml" ds:itemID="{B6D4DDBC-C21C-4422-9422-1612038DA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c429c-0412-4dc9-8a4d-a7216355f1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Instructions_Notes to Preparer</vt:lpstr>
      <vt:lpstr>IGCE with Optional Task</vt:lpstr>
      <vt:lpstr>Travel Worksheet</vt:lpstr>
      <vt:lpstr>HW&amp;SW Worksheet</vt:lpstr>
      <vt:lpstr>Basis of Estimate</vt:lpstr>
      <vt:lpstr>T4 NG Labor</vt:lpstr>
      <vt:lpstr>LCAT Descriptions</vt:lpstr>
    </vt:vector>
  </TitlesOfParts>
  <Company>NIAID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SMG 2610.4 Attachment C</dc:title>
  <dc:subject>Acquisition Plan, Independent Government Cost Estimate (IGCE)</dc:subject>
  <dc:creator>OC/OA/OAGS</dc:creator>
  <cp:keywords>2610.4,IGCE,Acquisition</cp:keywords>
  <cp:lastModifiedBy>Susan Banasiak</cp:lastModifiedBy>
  <cp:lastPrinted>2014-01-21T12:52:30Z</cp:lastPrinted>
  <dcterms:created xsi:type="dcterms:W3CDTF">2005-02-17T19:51:48Z</dcterms:created>
  <dcterms:modified xsi:type="dcterms:W3CDTF">2017-07-24T14:15:32Z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y fmtid="{D5CDD505-2E9C-101B-9397-08002B2CF9AE}" pid="3" name="ContentTypeId">
    <vt:lpwstr>0x0101008D82F6EBE58F2049BD1FD1859A915E08</vt:lpwstr>
  </property>
</Properties>
</file>