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255" yWindow="-15" windowWidth="19170" windowHeight="11025" tabRatio="653" firstSheet="1" activeTab="1"/>
  </bookViews>
  <sheets>
    <sheet name="Instructions_Notes to Preparer" sheetId="9" r:id="rId1"/>
    <sheet name="IGCE MOD P00001" sheetId="11" r:id="rId2"/>
    <sheet name="Travel Worksheet" sheetId="2" r:id="rId3"/>
    <sheet name="HW&amp;SW Worksheet" sheetId="4" r:id="rId4"/>
    <sheet name="Basis of Estimate" sheetId="5" r:id="rId5"/>
    <sheet name="T4 NG Labor" sheetId="7" r:id="rId6"/>
    <sheet name="LCAT Descriptions" sheetId="12" r:id="rId7"/>
  </sheets>
  <externalReferences>
    <externalReference r:id="rId8"/>
  </externalReferences>
  <definedNames>
    <definedName name="_xlnm._FilterDatabase" localSheetId="5" hidden="1">'T4 NG Labor'!$A$8:$E$1758</definedName>
    <definedName name="_xlnm.Print_Area" localSheetId="5">'T4 NG Labor'!#REF!</definedName>
    <definedName name="_xlnm.Print_Titles" localSheetId="5">'T4 NG Labor'!#REF!</definedName>
  </definedNames>
  <calcPr calcId="145621"/>
</workbook>
</file>

<file path=xl/calcChain.xml><?xml version="1.0" encoding="utf-8"?>
<calcChain xmlns="http://schemas.openxmlformats.org/spreadsheetml/2006/main">
  <c r="W113" i="11" l="1"/>
  <c r="N98" i="11"/>
  <c r="O98" i="11"/>
  <c r="O102" i="11" s="1"/>
  <c r="N27" i="11"/>
  <c r="R27" i="11" s="1"/>
  <c r="S27" i="11" s="1"/>
  <c r="N26" i="11"/>
  <c r="R26" i="11" s="1"/>
  <c r="S26" i="11" s="1"/>
  <c r="N24" i="11"/>
  <c r="R24" i="11" s="1"/>
  <c r="S24" i="11" s="1"/>
  <c r="N22" i="11"/>
  <c r="R22" i="11" s="1"/>
  <c r="S22" i="11" s="1"/>
  <c r="N21" i="11"/>
  <c r="K103" i="11"/>
  <c r="V93" i="11"/>
  <c r="V92" i="11"/>
  <c r="V91" i="11"/>
  <c r="V90" i="11"/>
  <c r="V89" i="11"/>
  <c r="V88" i="11"/>
  <c r="S93" i="11"/>
  <c r="S92" i="11"/>
  <c r="S91" i="11"/>
  <c r="S90" i="11"/>
  <c r="S89" i="11"/>
  <c r="S88" i="11"/>
  <c r="O93" i="11"/>
  <c r="O92" i="11"/>
  <c r="O91" i="11"/>
  <c r="O90" i="11"/>
  <c r="O89" i="11"/>
  <c r="O88" i="11"/>
  <c r="S74" i="11"/>
  <c r="S71" i="11"/>
  <c r="V71" i="11" s="1"/>
  <c r="R74" i="11"/>
  <c r="R73" i="11"/>
  <c r="S73" i="11" s="1"/>
  <c r="R71" i="11"/>
  <c r="R69" i="11"/>
  <c r="S69" i="11" s="1"/>
  <c r="N72" i="11"/>
  <c r="O72" i="11" s="1"/>
  <c r="N70" i="11"/>
  <c r="O70" i="11" s="1"/>
  <c r="N69" i="11"/>
  <c r="O69" i="11" s="1"/>
  <c r="O74" i="11"/>
  <c r="V74" i="11" s="1"/>
  <c r="O73" i="11"/>
  <c r="O71" i="11"/>
  <c r="G74" i="11"/>
  <c r="G73" i="11"/>
  <c r="G72" i="11"/>
  <c r="G71" i="11"/>
  <c r="G70" i="11"/>
  <c r="G69" i="11"/>
  <c r="V38" i="11"/>
  <c r="V37" i="11"/>
  <c r="V36" i="11"/>
  <c r="V35" i="11"/>
  <c r="V34" i="11"/>
  <c r="V33" i="11"/>
  <c r="O108" i="11"/>
  <c r="S108" i="11" s="1"/>
  <c r="R100" i="11"/>
  <c r="R99" i="11"/>
  <c r="R98" i="11"/>
  <c r="S98" i="11" s="1"/>
  <c r="R97" i="11"/>
  <c r="S97" i="11" s="1"/>
  <c r="S100" i="11"/>
  <c r="S99" i="11"/>
  <c r="O100" i="11"/>
  <c r="V100" i="11" s="1"/>
  <c r="O99" i="11"/>
  <c r="V99" i="11" s="1"/>
  <c r="O97" i="11"/>
  <c r="R86" i="11"/>
  <c r="S86" i="11" s="1"/>
  <c r="O86" i="11"/>
  <c r="S85" i="11"/>
  <c r="R85" i="11"/>
  <c r="O85" i="11"/>
  <c r="R84" i="11"/>
  <c r="S84" i="11" s="1"/>
  <c r="O84" i="11"/>
  <c r="R83" i="11"/>
  <c r="S83" i="11" s="1"/>
  <c r="O83" i="11"/>
  <c r="R82" i="11"/>
  <c r="S82" i="11" s="1"/>
  <c r="O82" i="11"/>
  <c r="R81" i="11"/>
  <c r="S81" i="11" s="1"/>
  <c r="O81" i="11"/>
  <c r="R80" i="11"/>
  <c r="S80" i="11" s="1"/>
  <c r="O80" i="11"/>
  <c r="R79" i="11"/>
  <c r="S79" i="11" s="1"/>
  <c r="O79" i="11"/>
  <c r="R78" i="11"/>
  <c r="S78" i="11" s="1"/>
  <c r="O78" i="11"/>
  <c r="R77" i="11"/>
  <c r="S77" i="11" s="1"/>
  <c r="O77" i="11"/>
  <c r="R67" i="11"/>
  <c r="S67" i="11" s="1"/>
  <c r="M67" i="11"/>
  <c r="M56" i="11" s="1"/>
  <c r="O56" i="11" s="1"/>
  <c r="R66" i="11"/>
  <c r="S66" i="11" s="1"/>
  <c r="M66" i="11"/>
  <c r="O66" i="11" s="1"/>
  <c r="V66" i="11" s="1"/>
  <c r="R65" i="11"/>
  <c r="S65" i="11" s="1"/>
  <c r="O65" i="11"/>
  <c r="M65" i="11"/>
  <c r="R64" i="11"/>
  <c r="S64" i="11" s="1"/>
  <c r="M64" i="11"/>
  <c r="M53" i="11" s="1"/>
  <c r="O53" i="11" s="1"/>
  <c r="R63" i="11"/>
  <c r="S63" i="11" s="1"/>
  <c r="M63" i="11"/>
  <c r="O63" i="11" s="1"/>
  <c r="R62" i="11"/>
  <c r="S62" i="11" s="1"/>
  <c r="O62" i="11"/>
  <c r="M62" i="11"/>
  <c r="R61" i="11"/>
  <c r="S61" i="11" s="1"/>
  <c r="O61" i="11"/>
  <c r="V61" i="11" s="1"/>
  <c r="M61" i="11"/>
  <c r="R60" i="11"/>
  <c r="S60" i="11" s="1"/>
  <c r="M60" i="11"/>
  <c r="O60" i="11" s="1"/>
  <c r="R59" i="11"/>
  <c r="S59" i="11" s="1"/>
  <c r="M59" i="11"/>
  <c r="O59" i="11" s="1"/>
  <c r="R58" i="11"/>
  <c r="S58" i="11" s="1"/>
  <c r="M58" i="11"/>
  <c r="O58" i="11" s="1"/>
  <c r="R56" i="11"/>
  <c r="S56" i="11" s="1"/>
  <c r="R55" i="11"/>
  <c r="Q55" i="11"/>
  <c r="R54" i="11"/>
  <c r="S54" i="11" s="1"/>
  <c r="O54" i="11"/>
  <c r="R53" i="11"/>
  <c r="S53" i="11" s="1"/>
  <c r="R52" i="11"/>
  <c r="S52" i="11" s="1"/>
  <c r="O52" i="11"/>
  <c r="R51" i="11"/>
  <c r="S51" i="11" s="1"/>
  <c r="O51" i="11"/>
  <c r="R50" i="11"/>
  <c r="S50" i="11" s="1"/>
  <c r="O50" i="11"/>
  <c r="R49" i="11"/>
  <c r="S49" i="11" s="1"/>
  <c r="O49" i="11"/>
  <c r="R48" i="11"/>
  <c r="S48" i="11" s="1"/>
  <c r="O48" i="11"/>
  <c r="R47" i="11"/>
  <c r="S47" i="11" s="1"/>
  <c r="O47" i="11"/>
  <c r="R45" i="11"/>
  <c r="S45" i="11" s="1"/>
  <c r="O45" i="11"/>
  <c r="R44" i="11"/>
  <c r="S44" i="11" s="1"/>
  <c r="O44" i="11"/>
  <c r="R43" i="11"/>
  <c r="S43" i="11" s="1"/>
  <c r="O43" i="11"/>
  <c r="R42" i="11"/>
  <c r="S42" i="11" s="1"/>
  <c r="O42" i="11"/>
  <c r="R41" i="11"/>
  <c r="S41" i="11" s="1"/>
  <c r="O41" i="11"/>
  <c r="R40" i="11"/>
  <c r="S40" i="11" s="1"/>
  <c r="O40" i="11"/>
  <c r="R31" i="11"/>
  <c r="S31" i="11" s="1"/>
  <c r="O31" i="11"/>
  <c r="R30" i="11"/>
  <c r="S30" i="11" s="1"/>
  <c r="O30" i="11"/>
  <c r="R29" i="11"/>
  <c r="S29" i="11" s="1"/>
  <c r="O29" i="11"/>
  <c r="R28" i="11"/>
  <c r="S28" i="11" s="1"/>
  <c r="O28" i="11"/>
  <c r="R23" i="11"/>
  <c r="S23" i="11" s="1"/>
  <c r="O23" i="11"/>
  <c r="R21" i="11"/>
  <c r="S21" i="11" s="1"/>
  <c r="O21" i="11"/>
  <c r="O22" i="11" l="1"/>
  <c r="S95" i="11"/>
  <c r="O75" i="11"/>
  <c r="V21" i="11"/>
  <c r="V23" i="11"/>
  <c r="V31" i="11"/>
  <c r="V41" i="11"/>
  <c r="M55" i="11"/>
  <c r="O55" i="11" s="1"/>
  <c r="V58" i="11"/>
  <c r="V60" i="11"/>
  <c r="V97" i="11"/>
  <c r="V69" i="11"/>
  <c r="R70" i="11"/>
  <c r="S70" i="11" s="1"/>
  <c r="S75" i="11" s="1"/>
  <c r="V22" i="11"/>
  <c r="V86" i="11"/>
  <c r="V73" i="11"/>
  <c r="R72" i="11"/>
  <c r="S72" i="11" s="1"/>
  <c r="V72" i="11" s="1"/>
  <c r="S102" i="11"/>
  <c r="V98" i="11"/>
  <c r="V28" i="11"/>
  <c r="V30" i="11"/>
  <c r="V40" i="11"/>
  <c r="V42" i="11"/>
  <c r="V44" i="11"/>
  <c r="V47" i="11"/>
  <c r="V49" i="11"/>
  <c r="V51" i="11"/>
  <c r="V63" i="11"/>
  <c r="V81" i="11"/>
  <c r="V83" i="11"/>
  <c r="V65" i="11"/>
  <c r="V78" i="11"/>
  <c r="V80" i="11"/>
  <c r="V84" i="11"/>
  <c r="V77" i="11"/>
  <c r="V82" i="11"/>
  <c r="V29" i="11"/>
  <c r="V43" i="11"/>
  <c r="V45" i="11"/>
  <c r="V48" i="11"/>
  <c r="V50" i="11"/>
  <c r="V52" i="11"/>
  <c r="V54" i="11"/>
  <c r="V59" i="11"/>
  <c r="V62" i="11"/>
  <c r="V53" i="11"/>
  <c r="V56" i="11"/>
  <c r="V79" i="11"/>
  <c r="V85" i="11"/>
  <c r="U108" i="11"/>
  <c r="V108" i="11"/>
  <c r="S55" i="11"/>
  <c r="O64" i="11"/>
  <c r="V64" i="11" s="1"/>
  <c r="O67" i="11"/>
  <c r="V67" i="11" s="1"/>
  <c r="O24" i="11"/>
  <c r="V24" i="11" s="1"/>
  <c r="O26" i="11"/>
  <c r="V26" i="11" s="1"/>
  <c r="O27" i="11"/>
  <c r="V27" i="11" s="1"/>
  <c r="K33" i="11"/>
  <c r="K34" i="11"/>
  <c r="K35" i="11"/>
  <c r="K36" i="11"/>
  <c r="K37" i="11"/>
  <c r="K38" i="11"/>
  <c r="G38" i="11"/>
  <c r="U93" i="11" s="1"/>
  <c r="G37" i="11"/>
  <c r="U92" i="11" s="1"/>
  <c r="G36" i="11"/>
  <c r="G35" i="11"/>
  <c r="G34" i="11"/>
  <c r="U89" i="11" s="1"/>
  <c r="G33" i="11"/>
  <c r="U88" i="11" s="1"/>
  <c r="S103" i="11" l="1"/>
  <c r="S113" i="11" s="1"/>
  <c r="O95" i="11"/>
  <c r="U90" i="11"/>
  <c r="U91" i="11"/>
  <c r="V70" i="11"/>
  <c r="V102" i="11"/>
  <c r="V55" i="11"/>
  <c r="U36" i="11"/>
  <c r="U34" i="11"/>
  <c r="U38" i="11"/>
  <c r="U37" i="11"/>
  <c r="U35" i="11"/>
  <c r="U33" i="11"/>
  <c r="E65" i="11"/>
  <c r="O103" i="11" l="1"/>
  <c r="V95" i="11"/>
  <c r="E66" i="11"/>
  <c r="E67" i="11"/>
  <c r="E64" i="11"/>
  <c r="E63" i="11"/>
  <c r="E62" i="11"/>
  <c r="E61" i="11"/>
  <c r="E60" i="11"/>
  <c r="E59" i="11"/>
  <c r="E58" i="11"/>
  <c r="O113" i="11" l="1"/>
  <c r="V103" i="11"/>
  <c r="A5" i="5"/>
  <c r="F27" i="11"/>
  <c r="F26" i="11"/>
  <c r="F24" i="11"/>
  <c r="F98" i="11"/>
  <c r="J98" i="11" s="1"/>
  <c r="K98" i="11" s="1"/>
  <c r="F22" i="11"/>
  <c r="G100" i="11"/>
  <c r="G99" i="11"/>
  <c r="G97" i="11"/>
  <c r="J100" i="11"/>
  <c r="K100" i="11" s="1"/>
  <c r="J99" i="11"/>
  <c r="K99" i="11" s="1"/>
  <c r="J97" i="11"/>
  <c r="K97" i="11" s="1"/>
  <c r="F21" i="11"/>
  <c r="U99" i="11" l="1"/>
  <c r="U100" i="11"/>
  <c r="U97" i="11"/>
  <c r="K102" i="11"/>
  <c r="G98" i="11"/>
  <c r="B25" i="5"/>
  <c r="B24" i="5"/>
  <c r="B23" i="5"/>
  <c r="E9" i="4"/>
  <c r="A5" i="4"/>
  <c r="E9" i="2"/>
  <c r="F9" i="2"/>
  <c r="A5" i="2"/>
  <c r="J22" i="11"/>
  <c r="K22" i="11" s="1"/>
  <c r="J23" i="11"/>
  <c r="K23" i="11" s="1"/>
  <c r="J24" i="11"/>
  <c r="K24" i="11" s="1"/>
  <c r="J26" i="11"/>
  <c r="J27" i="11"/>
  <c r="J28" i="11"/>
  <c r="J29" i="11"/>
  <c r="J30" i="11"/>
  <c r="J31" i="11"/>
  <c r="J40" i="11"/>
  <c r="K40" i="11" s="1"/>
  <c r="J41" i="11"/>
  <c r="K41" i="11" s="1"/>
  <c r="J42" i="11"/>
  <c r="K42" i="11" s="1"/>
  <c r="J43" i="11"/>
  <c r="K43" i="11" s="1"/>
  <c r="J44" i="11"/>
  <c r="K44" i="11" s="1"/>
  <c r="J45" i="11"/>
  <c r="K45" i="11" s="1"/>
  <c r="J47" i="11"/>
  <c r="K47" i="11" s="1"/>
  <c r="J48" i="11"/>
  <c r="K48" i="11" s="1"/>
  <c r="J49" i="11"/>
  <c r="K49" i="11" s="1"/>
  <c r="J50" i="11"/>
  <c r="K50" i="11" s="1"/>
  <c r="J51" i="11"/>
  <c r="K51" i="11" s="1"/>
  <c r="J52" i="11"/>
  <c r="K52" i="11" s="1"/>
  <c r="J53" i="11"/>
  <c r="K53" i="11" s="1"/>
  <c r="J54" i="11"/>
  <c r="K54" i="11" s="1"/>
  <c r="J55" i="11"/>
  <c r="J56" i="11"/>
  <c r="K56" i="11" s="1"/>
  <c r="J58" i="11"/>
  <c r="K58" i="11" s="1"/>
  <c r="J59" i="11"/>
  <c r="K59" i="11" s="1"/>
  <c r="J60" i="11"/>
  <c r="K60" i="11" s="1"/>
  <c r="J61" i="11"/>
  <c r="K61" i="11" s="1"/>
  <c r="J62" i="11"/>
  <c r="K62" i="11" s="1"/>
  <c r="J63" i="11"/>
  <c r="K63" i="11" s="1"/>
  <c r="J64" i="11"/>
  <c r="K64" i="11" s="1"/>
  <c r="J65" i="11"/>
  <c r="K65" i="11" s="1"/>
  <c r="J66" i="11"/>
  <c r="K66" i="11" s="1"/>
  <c r="J67" i="11"/>
  <c r="K67" i="11" s="1"/>
  <c r="J77" i="11"/>
  <c r="K77" i="11" s="1"/>
  <c r="J78" i="11"/>
  <c r="K78" i="11" s="1"/>
  <c r="J79" i="11"/>
  <c r="K79" i="11" s="1"/>
  <c r="J80" i="11"/>
  <c r="K80" i="11" s="1"/>
  <c r="J81" i="11"/>
  <c r="K81" i="11" s="1"/>
  <c r="J82" i="11"/>
  <c r="K82" i="11" s="1"/>
  <c r="J83" i="11"/>
  <c r="K83" i="11" s="1"/>
  <c r="J84" i="11"/>
  <c r="K84" i="11" s="1"/>
  <c r="J85" i="11"/>
  <c r="K85" i="11" s="1"/>
  <c r="J86" i="11"/>
  <c r="K86" i="11" s="1"/>
  <c r="J21" i="11"/>
  <c r="K21" i="11" s="1"/>
  <c r="G22" i="11"/>
  <c r="G23" i="11"/>
  <c r="G24" i="11"/>
  <c r="G40" i="11"/>
  <c r="G42" i="11"/>
  <c r="G43" i="11"/>
  <c r="G44" i="11"/>
  <c r="G45" i="11"/>
  <c r="G47" i="11"/>
  <c r="G48" i="11"/>
  <c r="G49" i="11"/>
  <c r="G50" i="11"/>
  <c r="G51" i="11"/>
  <c r="G52" i="11"/>
  <c r="G54" i="11"/>
  <c r="G58" i="11"/>
  <c r="G59" i="11"/>
  <c r="U59" i="11" s="1"/>
  <c r="G60" i="11"/>
  <c r="U60" i="11" s="1"/>
  <c r="G61" i="11"/>
  <c r="U61" i="11" s="1"/>
  <c r="G62" i="11"/>
  <c r="U62" i="11" s="1"/>
  <c r="G63" i="11"/>
  <c r="U63" i="11" s="1"/>
  <c r="G64" i="11"/>
  <c r="G65" i="11"/>
  <c r="U65" i="11" s="1"/>
  <c r="G66" i="11"/>
  <c r="U66" i="11" s="1"/>
  <c r="G67" i="11"/>
  <c r="U67" i="11" s="1"/>
  <c r="G77" i="11"/>
  <c r="U77" i="11" s="1"/>
  <c r="G78" i="11"/>
  <c r="U78" i="11" s="1"/>
  <c r="G79" i="11"/>
  <c r="U79" i="11" s="1"/>
  <c r="G80" i="11"/>
  <c r="U80" i="11" s="1"/>
  <c r="G81" i="11"/>
  <c r="U81" i="11" s="1"/>
  <c r="G82" i="11"/>
  <c r="U82" i="11" s="1"/>
  <c r="G83" i="11"/>
  <c r="U83" i="11" s="1"/>
  <c r="G84" i="11"/>
  <c r="U84" i="11" s="1"/>
  <c r="G85" i="11"/>
  <c r="G86" i="11"/>
  <c r="U86" i="11" s="1"/>
  <c r="G21" i="11"/>
  <c r="I55" i="11"/>
  <c r="E56" i="11"/>
  <c r="G56" i="11" s="1"/>
  <c r="E55" i="11"/>
  <c r="G55" i="11" s="1"/>
  <c r="E53" i="11"/>
  <c r="G53" i="11" s="1"/>
  <c r="U53" i="11" s="1"/>
  <c r="G41" i="11"/>
  <c r="U41" i="11" s="1"/>
  <c r="G31" i="11"/>
  <c r="G30" i="11"/>
  <c r="G29" i="11"/>
  <c r="G28" i="11"/>
  <c r="G27" i="11"/>
  <c r="G26" i="11"/>
  <c r="C22" i="11"/>
  <c r="C21" i="11"/>
  <c r="U85" i="11" l="1"/>
  <c r="G95" i="11"/>
  <c r="U21" i="11"/>
  <c r="U40" i="11"/>
  <c r="U50" i="11"/>
  <c r="U45" i="11"/>
  <c r="U54" i="11"/>
  <c r="U24" i="11"/>
  <c r="U64" i="11"/>
  <c r="U49" i="11"/>
  <c r="U44" i="11"/>
  <c r="U56" i="11"/>
  <c r="U52" i="11"/>
  <c r="U48" i="11"/>
  <c r="U43" i="11"/>
  <c r="U23" i="11"/>
  <c r="U98" i="11"/>
  <c r="G102" i="11"/>
  <c r="U102" i="11" s="1"/>
  <c r="U51" i="11"/>
  <c r="U47" i="11"/>
  <c r="U42" i="11"/>
  <c r="U22" i="11"/>
  <c r="U58" i="11"/>
  <c r="K55" i="11"/>
  <c r="U55" i="11" s="1"/>
  <c r="K31" i="11"/>
  <c r="U31" i="11" s="1"/>
  <c r="K27" i="11"/>
  <c r="U27" i="11" s="1"/>
  <c r="K29" i="11"/>
  <c r="U29" i="11" s="1"/>
  <c r="K30" i="11"/>
  <c r="U30" i="11" s="1"/>
  <c r="K26" i="11"/>
  <c r="K95" i="11" s="1"/>
  <c r="K28" i="11"/>
  <c r="U26" i="11" l="1"/>
  <c r="U28" i="11"/>
  <c r="G103" i="11"/>
  <c r="U95" i="11" l="1"/>
  <c r="U103" i="11" s="1"/>
  <c r="F11" i="2" l="1"/>
  <c r="F12" i="2"/>
  <c r="F13" i="2"/>
  <c r="F14" i="2"/>
  <c r="F15" i="2"/>
  <c r="F16" i="2"/>
  <c r="F17" i="2"/>
  <c r="F18" i="2"/>
  <c r="F19" i="2"/>
  <c r="G108" i="11" s="1"/>
  <c r="K108" i="11" l="1"/>
  <c r="E10" i="4"/>
  <c r="E11" i="4"/>
  <c r="E12" i="4"/>
  <c r="E13" i="4"/>
  <c r="E14" i="4"/>
  <c r="E15" i="4"/>
  <c r="E16" i="4"/>
  <c r="E17" i="4"/>
  <c r="E18" i="4"/>
  <c r="E19" i="4"/>
  <c r="E20" i="4"/>
  <c r="E21" i="4"/>
  <c r="E22" i="4"/>
  <c r="E23" i="4"/>
  <c r="E24" i="4"/>
  <c r="E25" i="4"/>
  <c r="E26" i="4"/>
  <c r="E27" i="4" l="1"/>
  <c r="G107" i="11" s="1"/>
  <c r="K107" i="11" l="1"/>
  <c r="O107" i="11" s="1"/>
  <c r="G110" i="11"/>
  <c r="G113" i="11" s="1"/>
  <c r="S107" i="11" l="1"/>
  <c r="O110" i="11"/>
  <c r="K110" i="11"/>
  <c r="K113" i="11" s="1"/>
  <c r="U113" i="11" s="1"/>
  <c r="U107" i="11" l="1"/>
  <c r="U110" i="11" s="1"/>
  <c r="S110" i="11"/>
  <c r="V113" i="11" l="1"/>
  <c r="V110" i="11"/>
</calcChain>
</file>

<file path=xl/sharedStrings.xml><?xml version="1.0" encoding="utf-8"?>
<sst xmlns="http://schemas.openxmlformats.org/spreadsheetml/2006/main" count="6504" uniqueCount="733">
  <si>
    <t>Total Direct Labor Costs</t>
  </si>
  <si>
    <t>TOTAL</t>
  </si>
  <si>
    <t>DIRECT LABOR ESTIMATE</t>
  </si>
  <si>
    <t>Total Other Direct Costs</t>
  </si>
  <si>
    <t>Project Title:</t>
  </si>
  <si>
    <t>INDEPENDENT GOVERNMENT COST ESTIMATE (IGCE)</t>
  </si>
  <si>
    <t>Program Center/Office:</t>
  </si>
  <si>
    <t>Date Prepared:</t>
  </si>
  <si>
    <t>Base Period:</t>
  </si>
  <si>
    <t>No. of Options:</t>
  </si>
  <si>
    <t xml:space="preserve">Annual escalation </t>
  </si>
  <si>
    <t>**(Do not make any entries below this line)**</t>
  </si>
  <si>
    <t>Labor category</t>
  </si>
  <si>
    <t>U.S. Department of Veterans Affairs</t>
  </si>
  <si>
    <t>Task</t>
  </si>
  <si>
    <t>Other Direct Costs</t>
  </si>
  <si>
    <t>Travel</t>
  </si>
  <si>
    <t>(Use Detailed Worksheet )</t>
  </si>
  <si>
    <t>Hardware/Software</t>
  </si>
  <si>
    <r>
      <t xml:space="preserve"> </t>
    </r>
    <r>
      <rPr>
        <sz val="10"/>
        <color rgb="FF000000"/>
        <rFont val="Arial"/>
        <family val="2"/>
      </rPr>
      <t xml:space="preserve">Number of Trips </t>
    </r>
    <r>
      <rPr>
        <sz val="10"/>
        <rFont val="Arial"/>
        <family val="2"/>
      </rPr>
      <t xml:space="preserve"> </t>
    </r>
  </si>
  <si>
    <r>
      <t xml:space="preserve"> </t>
    </r>
    <r>
      <rPr>
        <sz val="10"/>
        <color rgb="FF000000"/>
        <rFont val="Arial"/>
        <family val="2"/>
      </rPr>
      <t xml:space="preserve">Number of Persons </t>
    </r>
    <r>
      <rPr>
        <sz val="10"/>
        <rFont val="Arial"/>
        <family val="2"/>
      </rPr>
      <t xml:space="preserve"> </t>
    </r>
  </si>
  <si>
    <r>
      <t xml:space="preserve"> </t>
    </r>
    <r>
      <rPr>
        <sz val="10"/>
        <color rgb="FF000000"/>
        <rFont val="Arial"/>
        <family val="2"/>
      </rPr>
      <t xml:space="preserve">Number of Days </t>
    </r>
    <r>
      <rPr>
        <sz val="10"/>
        <rFont val="Arial"/>
        <family val="2"/>
      </rPr>
      <t xml:space="preserve"> </t>
    </r>
  </si>
  <si>
    <r>
      <t xml:space="preserve"> </t>
    </r>
    <r>
      <rPr>
        <sz val="10"/>
        <color rgb="FF000000"/>
        <rFont val="Arial"/>
        <family val="2"/>
      </rPr>
      <t>Total</t>
    </r>
    <r>
      <rPr>
        <sz val="10"/>
        <rFont val="Arial"/>
        <family val="2"/>
      </rPr>
      <t xml:space="preserve"> </t>
    </r>
  </si>
  <si>
    <r>
      <t>Round Trip</t>
    </r>
    <r>
      <rPr>
        <sz val="10"/>
        <color rgb="FF000000"/>
        <rFont val="Arial"/>
        <family val="2"/>
      </rPr>
      <t xml:space="preserve"> </t>
    </r>
    <r>
      <rPr>
        <sz val="10"/>
        <rFont val="Arial"/>
        <family val="2"/>
      </rPr>
      <t xml:space="preserve"> Location</t>
    </r>
  </si>
  <si>
    <t xml:space="preserve"> TOTAL COST: </t>
  </si>
  <si>
    <t>Travel Worksheet</t>
  </si>
  <si>
    <t>Hardware/Software Worksheet</t>
  </si>
  <si>
    <t>Item #</t>
  </si>
  <si>
    <t>Description/ Part Number</t>
  </si>
  <si>
    <t>Quantity</t>
  </si>
  <si>
    <t>Unit Price</t>
  </si>
  <si>
    <t>Extended Amount</t>
  </si>
  <si>
    <t>Total Cost</t>
  </si>
  <si>
    <t>Assumptions/Groundrules</t>
  </si>
  <si>
    <t>IGCE POC:</t>
  </si>
  <si>
    <t>http://www.gsa.gov/portal/category/21287</t>
  </si>
  <si>
    <t>Per Diem</t>
  </si>
  <si>
    <t>Source Links:</t>
  </si>
  <si>
    <t>http://www.enterprise.com/car_rental/home.do</t>
  </si>
  <si>
    <t>Car Rental</t>
  </si>
  <si>
    <t>System Architect</t>
  </si>
  <si>
    <t>Installation Technician</t>
  </si>
  <si>
    <t>508 Compliance Analyst</t>
  </si>
  <si>
    <t>508 Compliance Expert</t>
  </si>
  <si>
    <t>Administrative/Clerical Assistant I</t>
  </si>
  <si>
    <t>Administrative/Clerical Assistant II</t>
  </si>
  <si>
    <t>Administrative/Clerical Assistant III</t>
  </si>
  <si>
    <t xml:space="preserve">Analyst, Junior </t>
  </si>
  <si>
    <t>Application Administration Technician</t>
  </si>
  <si>
    <t>Application Administrator</t>
  </si>
  <si>
    <t>Application Analyst</t>
  </si>
  <si>
    <t>Applications/Systems Analyst, Senior</t>
  </si>
  <si>
    <t xml:space="preserve">Architect </t>
  </si>
  <si>
    <t>Architecture Analyst</t>
  </si>
  <si>
    <t xml:space="preserve">Architecture Analyst, Senior </t>
  </si>
  <si>
    <t xml:space="preserve">Business Analyst, Senior </t>
  </si>
  <si>
    <t>Business Process Analyst</t>
  </si>
  <si>
    <t>Business Process Expert</t>
  </si>
  <si>
    <t>Business Process Re-engineer</t>
  </si>
  <si>
    <t>Business Process Technician</t>
  </si>
  <si>
    <t>CAD Technician</t>
  </si>
  <si>
    <t>CAD Technician, Senior</t>
  </si>
  <si>
    <t>Configuration Analyst</t>
  </si>
  <si>
    <t>Configuration Management Technician</t>
  </si>
  <si>
    <t>Configuration Manager</t>
  </si>
  <si>
    <t xml:space="preserve">Configuration Manager, Senior </t>
  </si>
  <si>
    <t>Construction Engineer</t>
  </si>
  <si>
    <t>Cost Estimator/Analyst</t>
  </si>
  <si>
    <t>Customer Service Engineer</t>
  </si>
  <si>
    <t>Customer Service Manager</t>
  </si>
  <si>
    <t>Customer Service Technician</t>
  </si>
  <si>
    <t xml:space="preserve">Cyber Security Analyst, Expert </t>
  </si>
  <si>
    <t>Cyber Security Engineer</t>
  </si>
  <si>
    <t>Cyber Security Engineer, Senior</t>
  </si>
  <si>
    <t>Data Management Technician</t>
  </si>
  <si>
    <t>Data Manager</t>
  </si>
  <si>
    <t>Database Administration Technician</t>
  </si>
  <si>
    <t>Database Administrator</t>
  </si>
  <si>
    <t>Database Administrator, Senior</t>
  </si>
  <si>
    <t>Database Analyst</t>
  </si>
  <si>
    <t>Database Architect</t>
  </si>
  <si>
    <t>Database Architect, Senior</t>
  </si>
  <si>
    <t>Deployment Analyst</t>
  </si>
  <si>
    <t>Deployment Manager, Senior</t>
  </si>
  <si>
    <t>Deployment Technician, Junior</t>
  </si>
  <si>
    <t>Developer</t>
  </si>
  <si>
    <t xml:space="preserve">Developer, Expert </t>
  </si>
  <si>
    <t>Developer, Junior</t>
  </si>
  <si>
    <t>Developer, Senior</t>
  </si>
  <si>
    <t>Development Manager</t>
  </si>
  <si>
    <t>Disaster Recovery Analyst</t>
  </si>
  <si>
    <t>Disaster Recovery Manager</t>
  </si>
  <si>
    <t>Earned Value Management Expert</t>
  </si>
  <si>
    <t>Electronic Librarian</t>
  </si>
  <si>
    <t>Electronic Library Assistant</t>
  </si>
  <si>
    <t>Engineer</t>
  </si>
  <si>
    <t>Engineering Analyst</t>
  </si>
  <si>
    <t xml:space="preserve">Engineering Analyst, Senior </t>
  </si>
  <si>
    <t>ERP Programmer</t>
  </si>
  <si>
    <t>ERP Systems Analyst</t>
  </si>
  <si>
    <t>Financial Analyst</t>
  </si>
  <si>
    <t>Financial Analyst, Senior</t>
  </si>
  <si>
    <t>Financial Technician, Junior</t>
  </si>
  <si>
    <t>Functional Analyst</t>
  </si>
  <si>
    <t>Functional Analyst, Junior</t>
  </si>
  <si>
    <t>Functional Analyst, Senior</t>
  </si>
  <si>
    <t>Functional Area Analyst</t>
  </si>
  <si>
    <t>Functional Area Analyst, Senior</t>
  </si>
  <si>
    <t>Functional Area Expert I</t>
  </si>
  <si>
    <t>Functional Area Expert II</t>
  </si>
  <si>
    <t>Hardware Installation Technician</t>
  </si>
  <si>
    <t>Human Factors Engineer</t>
  </si>
  <si>
    <t>Human Factors Engineer, Junior</t>
  </si>
  <si>
    <t>HVAC Expert, Senior</t>
  </si>
  <si>
    <t>HVAC Specialist</t>
  </si>
  <si>
    <t>Installation Engineer</t>
  </si>
  <si>
    <t xml:space="preserve">Installation Engineer, Senior </t>
  </si>
  <si>
    <t>Integrated Schedule Analyst, Senior</t>
  </si>
  <si>
    <t>Integrated Scheduler</t>
  </si>
  <si>
    <t>Integration Engineer</t>
  </si>
  <si>
    <t>Integration Engineer, Expert</t>
  </si>
  <si>
    <t xml:space="preserve">Integration Engineer, Senior </t>
  </si>
  <si>
    <t xml:space="preserve">Library Expert, Senior </t>
  </si>
  <si>
    <t>Logistics Analyst</t>
  </si>
  <si>
    <t>Logistics Analyst, Junior</t>
  </si>
  <si>
    <t>Modeling and Simulation Engineer</t>
  </si>
  <si>
    <t>Modeling Technician</t>
  </si>
  <si>
    <t>Network Administration Technician</t>
  </si>
  <si>
    <t>Network Administrator</t>
  </si>
  <si>
    <t xml:space="preserve">Network Administrator, Senior </t>
  </si>
  <si>
    <t>Network Engineer</t>
  </si>
  <si>
    <t>Performance Analyst</t>
  </si>
  <si>
    <t>Physical Security Specialist</t>
  </si>
  <si>
    <t xml:space="preserve">Policy Analyst, Senior </t>
  </si>
  <si>
    <t>Policy Assistant</t>
  </si>
  <si>
    <t>Process Analyst, Senior</t>
  </si>
  <si>
    <t>Process Modeler</t>
  </si>
  <si>
    <t xml:space="preserve">Product Analyst, Senior </t>
  </si>
  <si>
    <t>Program Analyst</t>
  </si>
  <si>
    <t>Program Analyst, Expert</t>
  </si>
  <si>
    <t>Program Analyst, Junior</t>
  </si>
  <si>
    <t>Program Analyst, Senior</t>
  </si>
  <si>
    <t>Program Manager</t>
  </si>
  <si>
    <t>Project Analyst</t>
  </si>
  <si>
    <t>Project Manager</t>
  </si>
  <si>
    <t>Quality Assurance Manager</t>
  </si>
  <si>
    <t>Release Manager</t>
  </si>
  <si>
    <t>Risk Management Analyst</t>
  </si>
  <si>
    <t>Risk Management Technician, Junior</t>
  </si>
  <si>
    <t>Risk Manager, Senior</t>
  </si>
  <si>
    <t>Scheduling Technician</t>
  </si>
  <si>
    <t>Security Administrator, Senior</t>
  </si>
  <si>
    <t>Security Analyst</t>
  </si>
  <si>
    <t>Security Analyst, Senior</t>
  </si>
  <si>
    <t>Security Technician</t>
  </si>
  <si>
    <t>Software Engineer</t>
  </si>
  <si>
    <t>Software/System Architect</t>
  </si>
  <si>
    <t>Software/System Architect, Junior</t>
  </si>
  <si>
    <t>Software/System Architect, Senior</t>
  </si>
  <si>
    <t>System Administration Technician</t>
  </si>
  <si>
    <t>System Administrator</t>
  </si>
  <si>
    <t xml:space="preserve">System Administrator, Senior </t>
  </si>
  <si>
    <t>System Installation Engineer</t>
  </si>
  <si>
    <t>System Maintenance Engineer</t>
  </si>
  <si>
    <t>System Maintenance Manager</t>
  </si>
  <si>
    <t>System Maintenance Technician</t>
  </si>
  <si>
    <t>System Maintenance Technician II</t>
  </si>
  <si>
    <t>System Modeling and Simulation Engineer</t>
  </si>
  <si>
    <t>System Security Administrator</t>
  </si>
  <si>
    <t>System Security Engineer</t>
  </si>
  <si>
    <t>System Security Technician</t>
  </si>
  <si>
    <t>System/Network Architect</t>
  </si>
  <si>
    <t>Technical Applications/Systems Analyst</t>
  </si>
  <si>
    <t xml:space="preserve">Technical Systems Architect, Expert </t>
  </si>
  <si>
    <t>Technical Writer</t>
  </si>
  <si>
    <t>Technical Editor</t>
  </si>
  <si>
    <t>Technical Writer/Editor, Senior</t>
  </si>
  <si>
    <t>Test Engineer</t>
  </si>
  <si>
    <t xml:space="preserve">Test Engineer, Senior </t>
  </si>
  <si>
    <t>Test Manager</t>
  </si>
  <si>
    <t>Test Planner/Engineer</t>
  </si>
  <si>
    <t>Testing Technician</t>
  </si>
  <si>
    <t>Trainer</t>
  </si>
  <si>
    <t>Trainer, senior</t>
  </si>
  <si>
    <t>Training Developer</t>
  </si>
  <si>
    <t>Web Application Analyst</t>
  </si>
  <si>
    <t>Web Designer</t>
  </si>
  <si>
    <t>Web Manager</t>
  </si>
  <si>
    <t>Web Technician, Junior</t>
  </si>
  <si>
    <t>Project Director</t>
  </si>
  <si>
    <t>TAC Number:</t>
  </si>
  <si>
    <r>
      <t xml:space="preserve"> </t>
    </r>
    <r>
      <rPr>
        <sz val="10"/>
        <color rgb="FF000000"/>
        <rFont val="Arial"/>
        <family val="2"/>
      </rPr>
      <t>Cost per Trip</t>
    </r>
  </si>
  <si>
    <t>Associated Task</t>
  </si>
  <si>
    <t xml:space="preserve"> INDEPENDENT GOVERNMENT COST ESTIMATE (IGCE)</t>
  </si>
  <si>
    <t>DEPARTMENT OF VETERANS AFFAIRS</t>
  </si>
  <si>
    <t>Average Air Fare</t>
  </si>
  <si>
    <t>http://www.transtats.bts.gov/AverageFare/default.aspx</t>
  </si>
  <si>
    <t>Annual amounts will be calculated -</t>
  </si>
  <si>
    <t>(Cost elements that do not apply should be given a "0" value.)</t>
  </si>
  <si>
    <t>(range typically 1.5%-3.5%)</t>
  </si>
  <si>
    <t>Please note this is not a material purchase list. This should be a high level material listing required for each task in the PWS</t>
  </si>
  <si>
    <t>Please note:  The Contracting Officer may request additional travel detail.</t>
  </si>
  <si>
    <t>(If the effort or value for any item increases/decreases (except as a result of escalation), the rationale must be included.)</t>
  </si>
  <si>
    <t>Provide all rationale used to develop the IGCE and include sources. For Example:</t>
  </si>
  <si>
    <t>Product or Service Description</t>
  </si>
  <si>
    <t>% Assigned</t>
  </si>
  <si>
    <t>On-Site</t>
  </si>
  <si>
    <t>Off-Site</t>
  </si>
  <si>
    <t>Option 1</t>
  </si>
  <si>
    <t>Option 2</t>
  </si>
  <si>
    <t>Option 3</t>
  </si>
  <si>
    <t xml:space="preserve">Base </t>
  </si>
  <si>
    <t>Base Labor Hours</t>
  </si>
  <si>
    <t>Base Loaded Labor Rate</t>
  </si>
  <si>
    <t>Option 1 Labor Hours</t>
  </si>
  <si>
    <t>Option 1 Labor Rates</t>
  </si>
  <si>
    <t>Base</t>
  </si>
  <si>
    <t>FOUO</t>
  </si>
  <si>
    <t>PROCUREMENT SENSITIVE</t>
  </si>
  <si>
    <t>Total Estimated Cost (Yearly totals rounded to the nearest dollar)</t>
  </si>
  <si>
    <t>Labor:</t>
  </si>
  <si>
    <t>HW/SW:</t>
  </si>
  <si>
    <t>Travel:</t>
  </si>
  <si>
    <t>5.1 Project Management</t>
  </si>
  <si>
    <t>Base Period</t>
  </si>
  <si>
    <t>Product Service Code (PSC)</t>
  </si>
  <si>
    <t xml:space="preserve">(Fill in Green Shaded Areas Only. Calculations will be made for option years based on base year labor rate input and annual escalation.  For Labor, enter hours for base and each option period performance )  </t>
  </si>
  <si>
    <t>Total Direct Labor Base Tasks</t>
  </si>
  <si>
    <t>Total Direct Labor Optional Task</t>
  </si>
  <si>
    <t>Washington, DC</t>
  </si>
  <si>
    <t>Estimated Roundtrip Airfare:</t>
  </si>
  <si>
    <t>Estimated Car Rental:</t>
  </si>
  <si>
    <t>Estimated Per Diem:</t>
  </si>
  <si>
    <t>Use the the link for Average Air Fare to get the most current national average.</t>
  </si>
  <si>
    <t>Assume about 3% escalation to bring to current year based on previous years fare rates.</t>
  </si>
  <si>
    <t xml:space="preserve">T4 NG AVERAGE FULLY LOADED BLENDED LABOR RATES:  </t>
  </si>
  <si>
    <t>LABOR CATEGORY</t>
  </si>
  <si>
    <t>OCONUS</t>
  </si>
  <si>
    <t>Application Analyst, Senior</t>
  </si>
  <si>
    <t>Architect, Senior</t>
  </si>
  <si>
    <t xml:space="preserve">Biomedical Engineer </t>
  </si>
  <si>
    <t>Biostatistician</t>
  </si>
  <si>
    <t>Cyber Security Specialist, Senior</t>
  </si>
  <si>
    <t>Engineering Architecture Analyst, Senior</t>
  </si>
  <si>
    <t>ERP Programmer, Junior</t>
  </si>
  <si>
    <t>ERP Programmer, Senior</t>
  </si>
  <si>
    <t xml:space="preserve">Health Insurance Manager </t>
  </si>
  <si>
    <t>Human Factors Engineer, Senior</t>
  </si>
  <si>
    <t xml:space="preserve">Informatic Specialist/Bioinformatician </t>
  </si>
  <si>
    <t>Logistics Analyst, Senior</t>
  </si>
  <si>
    <t>Medical Billing/Account Management Specialist</t>
  </si>
  <si>
    <t>Modeling and Simulation Engineer, Senior</t>
  </si>
  <si>
    <t>Modeling and Simulation Engineering, Expert</t>
  </si>
  <si>
    <t>Physical Security Specialist, Senior</t>
  </si>
  <si>
    <t>Public Health Analyst</t>
  </si>
  <si>
    <t>Software Engineer, Senior</t>
  </si>
  <si>
    <t>System Engineer, Junior</t>
  </si>
  <si>
    <t>System Engineer</t>
  </si>
  <si>
    <t>System Engineer, Senior</t>
  </si>
  <si>
    <t>Telecommunications Engineer</t>
  </si>
  <si>
    <t>Telecommunications Engineer, Senior</t>
  </si>
  <si>
    <t>Trainer, Senior</t>
  </si>
  <si>
    <t xml:space="preserve">Training Developer, Senior </t>
  </si>
  <si>
    <t>Web Designer, Senior</t>
  </si>
  <si>
    <t>ORDERING PERIOD</t>
  </si>
  <si>
    <t>BY1</t>
  </si>
  <si>
    <t>BY2</t>
  </si>
  <si>
    <t>BY3</t>
  </si>
  <si>
    <t>BY4</t>
  </si>
  <si>
    <t>BY5</t>
  </si>
  <si>
    <t>OY1</t>
  </si>
  <si>
    <t>OY2</t>
  </si>
  <si>
    <t>OY3</t>
  </si>
  <si>
    <t>OY4</t>
  </si>
  <si>
    <t>OY5</t>
  </si>
  <si>
    <t>TRANSFORMATION TWENTY-ONE TOTAL TECHNOLOGY NEXT GENERATION (T4NG)</t>
  </si>
  <si>
    <t>Labor rates escalated 1.56 % based on a composite escalation rate for all T4NG labor categories currently on contract.</t>
  </si>
  <si>
    <t>Location</t>
  </si>
  <si>
    <t>**FILTER BY LCAT AND ORDERING PERIOD USING DROPDOWN LISTS ON ROW 4</t>
  </si>
  <si>
    <t>Note:  For 3rd quarter 2015, average domestic airline fare is $370.74 excluding baggage fees.</t>
  </si>
  <si>
    <t>Labor Category</t>
  </si>
  <si>
    <t>Description</t>
  </si>
  <si>
    <t>Education Level</t>
  </si>
  <si>
    <t>Degree In</t>
  </si>
  <si>
    <t>Number of years experience</t>
  </si>
  <si>
    <t>Substitutions</t>
  </si>
  <si>
    <t>001</t>
  </si>
  <si>
    <t>The 508 Compliance Analyst must have experience in the Analysis of various IT hardware and software products, tools, and projects to assess, document and report on their compliance with Section 508 of the Americans with Disabilities Act.</t>
  </si>
  <si>
    <t>Bachelor's Degree</t>
  </si>
  <si>
    <t xml:space="preserve">Degree in engineering, or a related scientific or technical discipline is required.  </t>
  </si>
  <si>
    <t>8 years of additional relevant experience may be substituted for education</t>
  </si>
  <si>
    <t>002</t>
  </si>
  <si>
    <t xml:space="preserve">The 508 Compliance Expert must have a thorough understanding of Section 508 of the American with Disabilities Act (ADA) and apply this knowledge  to create strategies for bringing the maximum functionality to ADA users.  508 compliance experience must be for both IT hardware and software.  The 508 compliance expert must have experience in redesigning and/or developing solutions to ensure IT hardware and software compliance if an accessibility problem is detected. </t>
  </si>
  <si>
    <t>5 years</t>
  </si>
  <si>
    <t>003</t>
  </si>
  <si>
    <t>The Clerical Assistant I must have experience in typing documents without error and receive and log guests in and out of a facility.  Must have experience with phone systems and take message competently.</t>
  </si>
  <si>
    <t>High School or GED</t>
  </si>
  <si>
    <t>004</t>
  </si>
  <si>
    <t xml:space="preserve">In addition to the experience as described in Clerical Assistant I, the Clerical Assistant II must have experience and be proficient with graphic tools and produce documents without errors.  Must be able to plan, maintain and manage schedules for staff. </t>
  </si>
  <si>
    <t>AA or 2 year business school</t>
  </si>
  <si>
    <t>4 years</t>
  </si>
  <si>
    <t>4 years of additional relevant experience may be substituted for education</t>
  </si>
  <si>
    <t>005</t>
  </si>
  <si>
    <t>In addition to the experience as described in Clerical Assistant I and II, the Clerical Assistant III must have experience  and be proficient with a wide variety of graphic and office automation tools and produce documents without errors.   The Clerical Assistant III must have experience and knowledge in proofreading and editing documents that are highly technical in nature which was created by others to ensure proper format, grammar, and style.</t>
  </si>
  <si>
    <t>8 years</t>
  </si>
  <si>
    <t>006</t>
  </si>
  <si>
    <t>A Junior Analyst must have experience with data gathering and creating reports to display data using common office automation tools.</t>
  </si>
  <si>
    <t>AA or 2 year technical school</t>
  </si>
  <si>
    <t>Business Discipline</t>
  </si>
  <si>
    <t>007</t>
  </si>
  <si>
    <t>Has vast knowledge and familiarity with given business, functional, or technical area and or disciplines. Possess ability to communicate using terminology unique to the discipline. Has experience in gathering and compiling information for analysis based on discussion with operational staff and reading technical documentation.</t>
  </si>
  <si>
    <t>3 years</t>
  </si>
  <si>
    <t>008</t>
  </si>
  <si>
    <t>An Application Administrator has experience in managing the daily routine operations and maintenance of IT software system applications.  Must be able to communicate with end users and understand issues related to end user applications.</t>
  </si>
  <si>
    <t>Computer Science, Engineering, Math, Graduate of Technical School, or equivalent</t>
  </si>
  <si>
    <t>009</t>
  </si>
  <si>
    <t>An Application Analyst must have experience in gathering data regarding performance, cost, and compatibility attributes of commercial off-the-shelf software and development applications.  They must also have experience in the study of application and the consumption of system resources and be able to detect problems with software applications.</t>
  </si>
  <si>
    <t>Computer Science, Engineering, Math, or equivalent</t>
  </si>
  <si>
    <t>010</t>
  </si>
  <si>
    <t>Application Analyst, senior</t>
  </si>
  <si>
    <t>A Senior Application Analyst must have experience in conducting analysis of various commercial off-the-shelf computer applications and internal applications and identify strengths and weaknesses for use in different environments.  They must also have experience in the study of application and the consumption of system resources and be able to detect problems such as dead locks, run away jobs as well as security issues.  A Senior Application Analyst must be able to direct and guide junior members of a project team and give feedback to developers.</t>
  </si>
  <si>
    <t>10 years</t>
  </si>
  <si>
    <t>011</t>
  </si>
  <si>
    <t>A Senior Applications/System Analyst must have extensive IT experience in the analysis, design, and integration of information systems and commercial-off-the-shelf (COTS) and development software. Must be well versed in understanding structured analysis and design methodologies for the translation of systems requirements from business needs with a proven track record.  Must be able to evaluate cost factors and risk.</t>
  </si>
  <si>
    <t>012</t>
  </si>
  <si>
    <t xml:space="preserve">Experience in design and development of IT architecture.  Experience in creating diagrams and documentation with  all components that comprise systems including network topology. </t>
  </si>
  <si>
    <t>013</t>
  </si>
  <si>
    <t>Architect, senior</t>
  </si>
  <si>
    <t xml:space="preserve">Extensive experience in design and development of IT architecture.  Experience must include a wide range of work in creating diagrams and documentation with  all components that comprise IT systems including network topology. </t>
  </si>
  <si>
    <t>Master's Degree</t>
  </si>
  <si>
    <t>10 years of additional relevant experience may be substituted for education</t>
  </si>
  <si>
    <t>014</t>
  </si>
  <si>
    <t>An Architecture Analyst has experience in gathering and compiling data necessary to analyze software architecture. Can evaluate data to quickly identify problems, issues and gaps. Is able to recommend solutions.</t>
  </si>
  <si>
    <t>015</t>
  </si>
  <si>
    <t>A Sr. Architecture Analyst has vast experience in coordinating with program and project leaders to analyze system architecture. Is able to thoroughly identify strategies for addressing requirements, risks, and issues. Is able to conduct detailed trade-off analysis of requirements against fiscal, schedule, and performance issues. Is able to quickly resolve issues and create architectural vision.</t>
  </si>
  <si>
    <t>016</t>
  </si>
  <si>
    <t>Biomedical Engineer</t>
  </si>
  <si>
    <t>A Biomedical Engineer applies engineering principles and design concepts to medicine and biology for healthcare purposes (e.g. diagnostic or therapeutic). This field seeks to close the gap between engineering and medicine: It combines the design and problem solving skills of engineering with medical and biological sciences to advance healthcare treatment, including diagnosis, monitoring, and therapy.</t>
  </si>
  <si>
    <t xml:space="preserve">Biomedical engineering or other engineering or technical discipline is required.  </t>
  </si>
  <si>
    <t>017</t>
  </si>
  <si>
    <t>A Biostatistician specializes in the application of statistics and/or computer technology to biological studies applying the use of statistical software packages such as SAS, BMDP, SPSS, or PL/1.</t>
  </si>
  <si>
    <t xml:space="preserve">computer science, electronics engineering or other engineering or technical discipline is required.  </t>
  </si>
  <si>
    <t>018</t>
  </si>
  <si>
    <t>A Senior Business Analyst has experience in the effective use of data provided by cost estimators to create overall cost versus benefit assessment while considering functional benefits, technical performance, risks, and schedule concerns.</t>
  </si>
  <si>
    <t xml:space="preserve">A Bachelors Degree in Operations Research, Mathematics, Computer Science, Cost Accounting or related scientific or technical discipline.  </t>
  </si>
  <si>
    <t>019</t>
  </si>
  <si>
    <t>A Business Process Analyst must have experience in the analysis of IT business and information environment, activities, and events.  Must experience in finding trends, errors and reviewing data with report writing skills.</t>
  </si>
  <si>
    <t>020</t>
  </si>
  <si>
    <t>A Business Process Expert has experience in the analysis of IT business and information environment, activities, and events.  Must have deep knowledge of data analysis, trend finding, patterns and be able to identify risks and offer solutions for improving processes that will improve overall agency performance..</t>
  </si>
  <si>
    <t>021</t>
  </si>
  <si>
    <t>A business process reengineer must have experience in the analysis of IT business and information environment and be able to effectively recommend and implement improvements to the business and data architectures that will improve overall agency performance.</t>
  </si>
  <si>
    <t>022</t>
  </si>
  <si>
    <t>A Business Process Technician must have knowledge of IT business and information environment and be able to implement recommended improvements to the data architectures and networks in support of the business environment.</t>
  </si>
  <si>
    <t>023</t>
  </si>
  <si>
    <t>The CAD technician must have experience in the creation of CAD drawings and documents using CAD technology under the guidance of primary authors and senior staff.</t>
  </si>
  <si>
    <t xml:space="preserve">General or Graduate of Technical School </t>
  </si>
  <si>
    <t>024</t>
  </si>
  <si>
    <t>The Senior Computer Automated Design (CAD) Technician must have experience in the editing of CAD documents and be able to identify and correct formatting and logic errors and to identify logical inconsistencies that will require author attention. Must have experience in meeting with authors and other team representatives to review documents, compile inputs/corrections, resolve incompatible comments, and provide final publishable documentation.  Must have experience with software to create design plans for buildings and machinery.</t>
  </si>
  <si>
    <t>025</t>
  </si>
  <si>
    <t>The Configuration Analyst has experience in reviewing proposed configuration changes, identifying areas potentially impacted, summarizing changes and impacts and presenting them in a clear and concise manner.  Ability to Track processing methodologies to ensure that changes are accurately reflected in documentation and logs.</t>
  </si>
  <si>
    <t>026</t>
  </si>
  <si>
    <t>A Configuration Management Technician must have experience in the input configuration data into configuration management tools under the guidance of senior staff.  Must be able to maintain records using available software and hardware tools.</t>
  </si>
  <si>
    <t>027</t>
  </si>
  <si>
    <t>A Configuration manager must have experience in management configuration programs to ensure that all proposed and actual changes to program technology and documentation are properly staffed, approved, and tracked.  Must facilitate the change Notification process used for updating product. Must ensure notification of performing organizations or project teams of change activity.</t>
  </si>
  <si>
    <t>Computer Science, Engineering, Engineering Management, Math, or equivalent</t>
  </si>
  <si>
    <t>028</t>
  </si>
  <si>
    <t xml:space="preserve">A Senior Configuration Manager must have experience and be able to develop, document, and implement detailed plans for ensuring configuration control for IT programs, projects, and tasks.  When issues arise, must be able to identify and implement solutions.  Maintain thorough records and documentation to ensure accurate product builds, part ordering and product and/or software updates. </t>
  </si>
  <si>
    <t>029</t>
  </si>
  <si>
    <t>A Construction Engineer has experience in coordinating with architect(s) to identify requirements for a given facilities architecture. Must be able to identify approaches for addressing requirements. Must be able to conduct trade-off analysis of requirements against fiscal, schedule, and structural issues. Must have ability to resolve issues and oversee construction.</t>
  </si>
  <si>
    <t>Civil Engineering or Mechanical Engineering or equivalent</t>
  </si>
  <si>
    <t>030</t>
  </si>
  <si>
    <t>A Cost Estimator/Analyst has the ability to gather and compile cost data to accurately depict purchase cost, operations cost and overall life cycle costs of products and systems.</t>
  </si>
  <si>
    <t>031</t>
  </si>
  <si>
    <t>A Customer Service Engineer is able to quickly respond to end user requests for assistance when existing manuals and scripted responses are not sufficient to meet user needs.  Must be able to interact with customers and diagnose problems and lead customers through the necessary steps to correct their issues.</t>
  </si>
  <si>
    <t>General</t>
  </si>
  <si>
    <t>032</t>
  </si>
  <si>
    <t>A Customer Service Manager has experience in planning, implementing, and managing customer service systems.  Is able to handle customer satisfaction issues. Has experience in reviewing data to identify trends and issues. Is able to effectively report trends to system program teams.</t>
  </si>
  <si>
    <t>033</t>
  </si>
  <si>
    <t>A Customer Service Technician is able to respond to end user request for assistance using existing manuals and scripted responses.  Must be able to effectively interact with customers and be able to refer ongoing issues to the appropriate engineering support team.</t>
  </si>
  <si>
    <t>034</t>
  </si>
  <si>
    <t>An Expert Cyber Security Analyst has extensive IT experience with Cyber Security Policy and threat mitigation. Must be well versed in Cyber Security Tools, network topologies, intrusion detection, PKI, and secured networks.  Analyst must posses a high level of expertise in developing long term strategies and be knowledgeable about various cyber threats and there mitigation.</t>
  </si>
  <si>
    <t>PhD</t>
  </si>
  <si>
    <t>15 years</t>
  </si>
  <si>
    <t>12 years of additional relevant experience may be substituted for education</t>
  </si>
  <si>
    <t>035</t>
  </si>
  <si>
    <t>A Cyber Security Engineer has IT experience with Cyber Security Policy and threat mitigation. Must be well versed in Cyber Security Tools, network topologies, intrusion detection, PKI, and secured networks.  Must have familiarity and experience in the implementation of cyber security regulations.</t>
  </si>
  <si>
    <t>036</t>
  </si>
  <si>
    <t>A Senior Cyber Security Engineer has extensive IT experience in all aspects of Cyber Security with a vast array of IT systems involving end user as well as enterprise level networks.  Experience in designing and implementing systems that meet agency Cyber Security policy and regulations.  Must have extensive experience in Cyber Security Tools, network topologies, intrusion detection, PKI, and secured networks.</t>
  </si>
  <si>
    <t>037</t>
  </si>
  <si>
    <t>Cyber Security Specialist, Sr</t>
  </si>
  <si>
    <t>A Senior Cyber Security Specialist has IT experience with Cyber Security Policy and threat mitigation. Must have knowledge and experience in Cyber Security Tools, network topologies, intrusion detection, PKI, and secured networks.  Knowledge of implementation and security levels and roles necessary for successful deployment.</t>
  </si>
  <si>
    <t>038</t>
  </si>
  <si>
    <t>A Data Management Technician has experience in accurately inputting data into a variety of different business/software systems and networks.  Knowledge in conducting  routine data management activities under the supervision of senior staff.</t>
  </si>
  <si>
    <t>039</t>
  </si>
  <si>
    <t>A Data Manager has experience in defining and building effective and efficient databases utilizing a variety of different software products. Knowledge of various database products and structures and can convey information to technicians for data input.</t>
  </si>
  <si>
    <t>040</t>
  </si>
  <si>
    <t>A Database Administration Technician has experience in conducting routine database administration tasks, logging data in database admin logs, and operating under the supervision of a Database Administrator.</t>
  </si>
  <si>
    <t>041</t>
  </si>
  <si>
    <t>A Database Administrator has experience in managing the routine operations and maintenance of databases and ensuring their reliable and efficient performance.</t>
  </si>
  <si>
    <t>042</t>
  </si>
  <si>
    <t>A Senior Database Administrator can create, implement and manage expansive database administration programs.  Has experience in reviewing database performance trends, and identifying opportunities for improvement.</t>
  </si>
  <si>
    <t>043</t>
  </si>
  <si>
    <t>A Database Analyst has experience in gathering and compiling data necessary to analyze a multitude of database products. Can evaluate data to quickly identify problems, issues and gaps. Has the knowledge and skill to recommend solutions that will improve performance of databases.</t>
  </si>
  <si>
    <t>044</t>
  </si>
  <si>
    <t>A Database Architect is able to clearly identify goals for data management. Can effectively translate user needs to database design. Has experience in creating database management processes and detailed documentation.</t>
  </si>
  <si>
    <t>2 years</t>
  </si>
  <si>
    <t>045</t>
  </si>
  <si>
    <t>A Senior Database Architect has vast experience in assessing various alternative products, tools, and approaches for data management. Is able to clearly define risks and benefits of various approaches for a given need. Is able to create overarching strategies for design</t>
  </si>
  <si>
    <t>046</t>
  </si>
  <si>
    <t>A Deployment Analyst must have experience in the coordination, scheduling and identification of all long-term, mid-term, and near-term deployment activities. Must have experience in identifying scheduling and coordination issues.  Must have experience coordinating with developers, testers, site staff, installation staff and others to ensure that schedules and expectations are completed in a timely manner.</t>
  </si>
  <si>
    <t>047</t>
  </si>
  <si>
    <t>A Senior Deployment Manager must have experience in leading a team in the fielding of IT systems, networks, hardware and software of both a simple and complex nature.  Must have extensive knowledge in the creation of deployment plans, the creation of cost, schedule and performance expectations based on input from all team members.  Must be able to identify all activities required in the near, mid and long term phases of a program.   Must have experience in a wide variety of environments and equipment.  Must have experience in planning in order to ensure that deployment can be performed on schedule and with the available resources.</t>
  </si>
  <si>
    <t xml:space="preserve">computer science, engineering management or other engineering or technical discipline is required.  </t>
  </si>
  <si>
    <t>048</t>
  </si>
  <si>
    <t>A Junior Deployment Technician must have experience with the Input of deployment data into automated deployment management tools. Validate data following input. Must have experience in creating standard and ad hoc reports as directed by senior staff.</t>
  </si>
  <si>
    <t>049</t>
  </si>
  <si>
    <t xml:space="preserve">A Developer must have experience in analyzing customer needs and developing overall concept and design objectives.  The developer must be able to create software in a variety of programming and for a variety of IT software applications.   Must have experience in debugging and correcting errors in computer programs. </t>
  </si>
  <si>
    <t>050</t>
  </si>
  <si>
    <t>An Expert Developer must create software development plans and strategies. Must be have experience in developing and implementing algorithms.  Must have experience in database design.  Oversee work of developers. Conduct quality control of software development. Conduct proactive risk identification and mitigation of software development process.  Must have experience in devising possible solutions to predicted problems, evaluating other options; working as part of a team, which may be established purely for a particular project, to write a specific section of the program; combining all elements of the program design and testing it; testing sample data-sets to check that output from the program works as intended.</t>
  </si>
  <si>
    <t>051</t>
  </si>
  <si>
    <t>A Junior Developer must have experience in the creation of error free software code under the direction and supervision of senior software development managers.  Must have experience in both windows and web development environments.  Must be able to write software documentation.</t>
  </si>
  <si>
    <t>052</t>
  </si>
  <si>
    <t>A Senior Developer must be able to create logical and functional software code in a variety of languages. Must have experience in understanding and articulating the benefits and risks associated with different coding languages in different functional environments. Must have experience reacting to problems and correcting the program as necessary.</t>
  </si>
  <si>
    <t>053</t>
  </si>
  <si>
    <t>The Development Manager must have experience creating work breakdown structures and development of program schedules and assigning software development team personnel to tasks.  Must have experience in the tracking resources and expenditures and in ensuring program success.</t>
  </si>
  <si>
    <t>054</t>
  </si>
  <si>
    <t>A Disaster Recovery Analyst has significant experience in the analysis of program and project disaster recovery plans and systems.  Is able to identify areas needing improvement and recommend strategies and approaches for strengthening existing or developed plans.</t>
  </si>
  <si>
    <t>055</t>
  </si>
  <si>
    <t>A Disaster Recovery Manager has experience in creating, implementing, and managing disaster recovery programs.  Is able to create documentation, processes, and procedures related to the position. Can conduct meaning training. Can conduct thorough disaster recovery testing.</t>
  </si>
  <si>
    <t>056</t>
  </si>
  <si>
    <t xml:space="preserve">The Earned Value Management Expert should have extensive experience in overseeing compliance to EVM policies and standards.  Must have experience in working with auditors and in the review of cost and performance data in view of schedule, utilizing standard earned value techniques.  Must have experience in developing, maintaining, revising and integrating program and project budgets, measure performance, and derive actual costs.  Must be able to identify risk areas and highlight risks in written and oral reports. </t>
  </si>
  <si>
    <t>Engineering, Computer Science, Systems, Business or related scientific /technical discipline,</t>
  </si>
  <si>
    <t>057</t>
  </si>
  <si>
    <t xml:space="preserve">An Electronic Librarian must have experience in the management and maintenance of an electronic library of documentation.  Must have experience in validating data, users, and audit trails.  Must understand how to maintain knowledge of trends in acquisitions and library automation through participation in regional and national meetings and listservs. Must have experience in applying knowledge of current issues and trends in electronic resource licensing, copyright, acquisitions, scholarly communication, and the publishing industry to improve services. </t>
  </si>
  <si>
    <t>058</t>
  </si>
  <si>
    <t>The Electronic Library Assistant must have experience in logging library data into electronic library tools under the guidance of senior staff.</t>
  </si>
  <si>
    <t>059</t>
  </si>
  <si>
    <t>The Engineer has considerable experience in providing highly specialized applications and operational analysis. Experience in planning and supporting network and computing infrastructure.  Has knowledge in networking technologies.  Is cognizant ,knowledgeable and contributes to all phases of software development with emphasis on the planning, analysis, modeling, simulation, testing, integration, documentation and presentation phases.</t>
  </si>
  <si>
    <t>060</t>
  </si>
  <si>
    <t>An Engineering Analyst has experience analyzing specific aspects of a given system  and/or product's architecture, design, coding, and performance.  Is able to identify issues and/or risks and document specific sources.</t>
  </si>
  <si>
    <t>061</t>
  </si>
  <si>
    <t xml:space="preserve">The Senior Engineering Analyst has experience in coordinating with various individuals such as program and project leaders to analyze system and/or product architecture, design, coding, and performance. Is able to identify strategies for addressing requirements, risks, and issues. Is able to conduct trade-off analysis of requirements against fiscal, schedule, and performance issues. Also has demonstrable skills in resolve problems as related to their field. </t>
  </si>
  <si>
    <t>062</t>
  </si>
  <si>
    <t>Engineering Architecture Analyst, senior</t>
  </si>
  <si>
    <t>A Senior Engineering Architecture Analyst has extensive experience coordinating with program and project leaders to analyze IT system and network architecture. Has the knowledge and skill to clearly identify strategies for addressing requirements, risks, and issues. Can effectively conduct trade-off analysis of requirements against fiscal, schedule, and performance issues. Is able to quickly resolve issues and create architectural vision.</t>
  </si>
  <si>
    <t>063</t>
  </si>
  <si>
    <t>An ERP Programmer has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small team of programmers on a project.</t>
  </si>
  <si>
    <t>064</t>
  </si>
  <si>
    <t>ERP Programmer junior</t>
  </si>
  <si>
    <t>An Junior ERP Programmer has some background and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be required to work individually or as part of a team</t>
  </si>
  <si>
    <t>065</t>
  </si>
  <si>
    <t>ERP Programmer Senior</t>
  </si>
  <si>
    <t>A Senior ERP Programmer has extensive experience in designing, coding, developing, testing and documenting enterprise resource programs using advanced technologies, such as IP or web-based technology. Technologies include HTML, CGI applications, PERL or Javascript, and Java. Does modifications to, and maintenance of, existing programs and procedures. May be required to create procedural forms and documentation, including flow charts and system documentation. May lead a large team of programmers on a large and complex project.</t>
  </si>
  <si>
    <t>7 years</t>
  </si>
  <si>
    <t>066</t>
  </si>
  <si>
    <t>Duties: Applies expert systems analysis and design techniques to complex enterprise resource systems in an area. Has broad knowledge of data sources/flow, interactions of complex systems, and capabilities/limitations of systems software and computer equipment. Establishes framework of new computer systems from feasibility studies to post implementation evaluation. Recognizes probable conflicts and integrating diverse data sources. Produces innovative solutions for a variety of complex problems. Prepares overall project recommendations.</t>
  </si>
  <si>
    <t>067</t>
  </si>
  <si>
    <t xml:space="preserve">A Financial Analyst must have experience in the review of financial data to identify planned versus actual status.  Must have experience in identifying risk areas and create narrative, graphic, and oral status reports. </t>
  </si>
  <si>
    <t>068</t>
  </si>
  <si>
    <t>A Senior Financial Analyst must have experience in creating strategically tailored financial plans. Must have experience in conducting targeted review of status and identify points of risk,  what-if analysis. Must have experience in identifying alternative strategies for addressing risk.  Hard core analysis, fact verification, study and research are all a parts of the financial analyst job, as well as planning and decision making on financial analysis.</t>
  </si>
  <si>
    <t>069</t>
  </si>
  <si>
    <t>The Junior Financial Technician must have experience in the Input of  financial data using an automated financial management tool and have experience in data validation following input. Must have experience in creating standard and ad hoc reports as directed by senior staff.</t>
  </si>
  <si>
    <t>070</t>
  </si>
  <si>
    <t>A Functional Analyst must have experience working with customers, users and project leads in analyzing, designing, implementing and supporting IT business applications and systems.  A functional analyst has experience in having primary responsibility for individual projects and systems.   Must have experience in testing functionality and matching to requirements.</t>
  </si>
  <si>
    <t>071</t>
  </si>
  <si>
    <t>A Junior Functional Analyst must have experience to analyze, validate, specify, and verify requirements defined by project leads to include customers and end users.    Position will report to a Senior Functional Analyst.</t>
  </si>
  <si>
    <t>072</t>
  </si>
  <si>
    <t>A Senior Functional Analyst must have experience working with customers, users and project leads in analyzing, designing, implementing and supporting a wide variety of IT business systems covering many diverse applications such as healthcare and financial systems.</t>
  </si>
  <si>
    <t>073</t>
  </si>
  <si>
    <t>The Functional Area Analyst must have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t>
  </si>
  <si>
    <t>074</t>
  </si>
  <si>
    <t>The Senior Functional Area Analyst must have significant experience with the analysis of business, functional, technical, activities, and events. Analyst is responsible for working with users and customers to document and strategize for process improvements for current business processes (business process reengineering). Responsible for providing market research on conditions that impact the overall operational efficiency of an organization and identifying symptoms for process improvement.  Must have deep knowledge of process and risks.</t>
  </si>
  <si>
    <t>075</t>
  </si>
  <si>
    <t>A Functional Area Expert I must have experience and knowledge of business, functional and technical areas/disciplines and be able to conduct research on special areas.  Must have experience with proposing new solutions to problems in the areas of their functional expertise.</t>
  </si>
  <si>
    <t>076</t>
  </si>
  <si>
    <t>A Functional Area Expert II must have  experience and deep knowledge of business, functional and technical areas/disciplines and be able to conduct research on special areas.  Must have experience with proposing new solutions to problems in the areas of their functional expertise.  Must be able to work and analyze both independently and as part of a team.</t>
  </si>
  <si>
    <t xml:space="preserve"> 10 years</t>
  </si>
  <si>
    <t>077</t>
  </si>
  <si>
    <t>An Hardware Installation Technician has experience in following the guidance and instruction by installation engineers and deployment managers in the commissioning of IT hardware.  Able to identify problems and execute solutions.  Has experience in a variety of different installation environments.</t>
  </si>
  <si>
    <t>078</t>
  </si>
  <si>
    <t>Health Insurance Manager</t>
  </si>
  <si>
    <t>A Health Insurance Manager plans, directs, and coordinates medical and health services. They might manage an entire facility or specialize in managing a specific clinical area or department, or manage a medical practice for a group of physicians. Must be able to adapt to changes in healthcare laws, regulations, and technology.</t>
  </si>
  <si>
    <t>General degree</t>
  </si>
  <si>
    <t>079</t>
  </si>
  <si>
    <t>A Human Factors Engineer must have experience in assessing new products and their compliance to human factors standards and their affects on users.  Must be able to take user requirements and define and design products and solutions that meet end user needs.  Must have experience in documenting strategies and plans.  Conduct human factors analysis and document findings.  The work can involve both hardware and software.  Must have an understanding of all standards.</t>
  </si>
  <si>
    <t>080</t>
  </si>
  <si>
    <t xml:space="preserve">A Junior Human Factors Engineer must have experience in conducting evaluations of how  IT products impact their users.  Must have experience in documenting findings and report to senior group members.  </t>
  </si>
  <si>
    <t>081</t>
  </si>
  <si>
    <t>Human Factors Engineer, senior</t>
  </si>
  <si>
    <t>A Senior Human Factors Engineer must have a deep understanding of industry trends and findings and apply this state-of-the-art knowledge in devising strategies, evaluations, and redesigns to avoid or modify products that have negative impacts.   They must have experience in minimizing impacts where products are essential.  These engineers must be able to visualize how design changes made to products will affect the user. They must have problem-solving skills in order to devise ways to redesign products so that they won't harm or frustrate the user. They must also have communication skills so that they can communicate human factor issues to the engineering team and to end users. Must have a thorough understanding of all applicable standards.</t>
  </si>
  <si>
    <t>082</t>
  </si>
  <si>
    <t>A Senior HVAC Expert is able to conduct trouble shooting of efforts on HVAC systems.  Must have experience in coordinating with various individuals such as architects and engineers to identify appropriate HVAC systems in an IT environment for installation in new facilities and replacing systems in existing facilities.</t>
  </si>
  <si>
    <t>Related field</t>
  </si>
  <si>
    <t>083</t>
  </si>
  <si>
    <t>HVAC Specialist must have prior experience in installing, operating, and maintaining Heating, Ventilation and Air Conditioning (HVAC) systems in an IT Environment.</t>
  </si>
  <si>
    <t>High school or GED</t>
  </si>
  <si>
    <t>084</t>
  </si>
  <si>
    <t>Informatic Specialist/Bioinformatician</t>
  </si>
  <si>
    <t>An Informatic Specialist/Bioinformatician providea high level expertise in the application of technology to areas of interest to government health organizations including Medical Informatics or Public Health Informatics; statistics, bio-statistics, mathematics; specific tools and data resources relevant to the federal health mission including SAS, Epi Info, etc.; applying sound quantitative data and methods to support deployment of resources for massive public health surveillance, prevention and intervention campaigns and related health activities. Provide expertise across a wide variety of IT areas as applied to public health, including information retrieval technology, decision science, web technology, data mining, expert systems, networking, public health science, and education. Provide expertise in the integration of a variety of heterogeneous public health information systems and databases the sharing and dissemination of public health information; in the interaction of information security technology and the requirements for privacy and confidentiality of public health data; in the application of the HIPAA regulations to the use of information technology in public health; in new areas of interest to public health including the information available from managed care organizations; with national and/or international standards development activities such as HL7, X12, W3C; and in the application of advanced scientific visualization technology to public health science and practice.</t>
  </si>
  <si>
    <t>085</t>
  </si>
  <si>
    <t>An Installation Engineer has experience in executing the deployment of simple and complex IT systems, networks hardware and software and ensuring that that systems are functioning properly upon installation.  Has the ability to solve issues that arise on site.  Has experience in a variety of deployment environments and execute based on written and verbal instruction.</t>
  </si>
  <si>
    <t>086</t>
  </si>
  <si>
    <t>A Senior Installation Engineer has experience in Creating plans and approaches for executing product installation.  Has extensive experience in working with site managers in execution of installations.  Has strong background in installing a variety of IT systems, networks, hardware and software in a variety of complex and simple installation sites.  Has ability to identify potential risks, create strategies for mitigating risks.  Oversees all aspects on an IT deployment ensuring full commissioning is completed.</t>
  </si>
  <si>
    <t>087</t>
  </si>
  <si>
    <t>An Installation Technician has experience in following the guidance and instruction by installation engineers and deployment managers in the commissioning of IT systems, networks, hardware and software.  Able to identify problems and execute solutions.  Has experience in a variety of different installation environments.</t>
  </si>
  <si>
    <t>088</t>
  </si>
  <si>
    <t>A Senior Scheduler Analyst must have experience in reviewing schedule data and can compare and contrast  planned versus actual progress, conduct what-if analysis, identify risk areas to program completion and create narrative, graphic, and oral status reports in a variety of different formats and media.</t>
  </si>
  <si>
    <t>Business or Office management curriculum or equivalent</t>
  </si>
  <si>
    <t>089</t>
  </si>
  <si>
    <t>The Integrated Scheduler has experience in coordinating with various program/project participants to gather schedule data, including individual discrete events, relationships (dependencies) among events and actual schedule progress. They must posses the ability to validate schedule logic following data input and have the ability to create standard report formats and ad hoc reports as directed by senior staff.</t>
  </si>
  <si>
    <t>090</t>
  </si>
  <si>
    <t>An Integration Engineer must have experience in the coordination and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</si>
  <si>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091</t>
  </si>
  <si>
    <t>An Expert Integration Engineer must create strategies and plans for integration of multiple IT systems/subsystems into an operational unit, ensuring full functional and performance capabilities are retained.  Coordinate with development and user teams to assess risks, goals and needs and ensure that all are adequately addressed.  The expert integration engineer must be experienced in introducing new hardware or software into a new or existing environment while minimizing disruption and mitigating risks.  The expert integration engineer must be cost conscience as well addressing goals.</t>
  </si>
  <si>
    <t xml:space="preserve"> 15 years</t>
  </si>
  <si>
    <t>092</t>
  </si>
  <si>
    <t>A Senior Integration Engineer must have experience in the creation of strategies and plans for integration of multiple IT systems/subsystems into an operational unit, ensuring full functional and performance capabilities are retained.   The integration engineer must be experienced in introducing new hardware or software into a new or existing environment while minimizing disruption and mitigating risks.</t>
  </si>
  <si>
    <t>093</t>
  </si>
  <si>
    <t>A Senior Library Expert must have experience and be able to plan, design, deploy, and manage electronic library systems for multiple users.  Must have experience in ensuring proper security is maintained. Must have experience in the creation of strategies for making materials available to various audiences and be responsible for cataloging all library resources, so it’s easier for visitors to navigate and search for information.</t>
  </si>
  <si>
    <t>094</t>
  </si>
  <si>
    <t>A Logistics Analyst must have experience in the procurement, maintenance, distribution, and replacement of materiel to enable a review and analysis of logistics plans.  A Logistics Analysis must have experience in monitoring progress and status and be able to identify program/project performance issues and risks.</t>
  </si>
  <si>
    <t>Engineering, mathematics, business administration</t>
  </si>
  <si>
    <t>095</t>
  </si>
  <si>
    <t>A Junior Logistics Analyst must be able to gather, compile, and analyze procurement, maintenance, distribution, and replacement materiel and personnel logistics data; identify trends, errors, and missing data.  Must be able to create alternate depictions of data to identify and highlight issues; summarize findings in summary reports.  The Junior Logistics Analyst will report to the more Senior Logistics Analysis.</t>
  </si>
  <si>
    <t>096</t>
  </si>
  <si>
    <t>Logistics Analyst, senior</t>
  </si>
  <si>
    <t>A Senior Logistics Analyst must be able to create strategically tailored logistics plans encompassing materiel and personnel procurement, maintenance, distribution, and replacement.  A Senior Logistics Analyst must have experience in conducting targeted review of status and identify points of risk, and be able to identify alternative strategies for addressing and mitigating risk.</t>
  </si>
  <si>
    <t>097</t>
  </si>
  <si>
    <t>A Medical Billing/Account Management Specialist provides technical analysis and verifies the accuracy of invoices to ensure that full and accurate services and features are as requested. Input and validate service orders. Analyze vendor invoices, customer inventories of service and equipment, and service orders to assure rates are correct and in compliance with quoted prices and dates of service. Reconcile invoice and inventory records, ensuring accuracy of International Statistical Classification of Diseases and Related Health Problems (ICD) codes, if necessary, and advise the customer of discrepancies that could affect payment of invoices. Operate and update various data bases relative to task order and inventory maintenance.</t>
  </si>
  <si>
    <t>1 year</t>
  </si>
  <si>
    <t>098</t>
  </si>
  <si>
    <t xml:space="preserve">A Modeling and Simulation Engineer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t>
  </si>
  <si>
    <t>099</t>
  </si>
  <si>
    <t>Modeling and Simulation Engineer, senior</t>
  </si>
  <si>
    <t>A Senior Modeling and Simulation Engineer must have experience in the coordination with customers to identify model requirements, simulation goals, and variables to be applied.  They must have extensive experience in the model design and simulation to include complex multi-system simulations.  Has developed  software modeling and device characterization, hard and soft modeling development, parametric testing, and measurement automation.  Must have experience in the construction of simulations to customer specifications. Can document and report on test results to users.</t>
  </si>
  <si>
    <t>100</t>
  </si>
  <si>
    <t>Modeling and Simulation Engineering Expert</t>
  </si>
  <si>
    <t>A Modeling and Simulation Engineering expert has vast knowledge of multiple modeling and simulation techniques. Has demonstrated experience in Identifying approaches best suited to unique client requirements. Can clearly define risks and benefits to team to support informed decision-making. Has experience in coordinating internally and externally with customers and teams to identify model requirements, simulation goals, and variables to be applied.  Has created modeling and simulation constructs for complex multi network models utilizing multiple systems and scenarios.  Has overseen multi event complex modeling and simulation events and documented results and analyzed and presented  results to end users.  Can refine develop models based on test results.</t>
  </si>
  <si>
    <t>101</t>
  </si>
  <si>
    <t>A Modeling Technician must have experience in running  models in formal settings according to scripts and directions from developed models.  Can identify problems as they arise.</t>
  </si>
  <si>
    <t>102</t>
  </si>
  <si>
    <t>A Network Administration Technician has experience conducting routine system administration tasks, logging data in system administration logs, and operating under the supervision of a System Administrator.</t>
  </si>
  <si>
    <t>103</t>
  </si>
  <si>
    <t xml:space="preserve">A Network Administrator has experience in managing, monitoring and configuring the routine operations and maintenance of computer systems in a variety of different networks to include high volume/high availability systems. Must have experience responding and resolving problems quickly.  Must have the skills to implement agency policy regarding computer access and implement firewalls.  </t>
  </si>
  <si>
    <t>104</t>
  </si>
  <si>
    <t>A Senior Network Administrator has the skills of the Network Administrator but is able to work with multiple teams f administrators involving multiple diverse networks at both the enterprise and local level.  Has the knowledge to create plans to assure effective management, operations, and maintenance of systems and/or networks.  Is cognizant of all agency policies regarding computer access and firewall and network protection technologies and creates the plans to implement.</t>
  </si>
  <si>
    <t>105</t>
  </si>
  <si>
    <t>The Network Engineer  plans, supports and evaluates complex existing network systems and make recommendations for resources required to maintain and/or expand service levels. This resource will provide highly skilled technical assistance in network planning, engineering and architecture. Also provides and develops technical standards and interface applications; identifies and evaluates new products; provide solutions for network problems. Interfaces with internal/external customers and vendors to determine system needs. Plans and incorporates how new network resources and applications will exist on the network. Provide monthly metrics for network availability and bandwidth usage as well as other metrics as requested. Responsible for network capacity planning. Use network management tools to discover, map and maintain the network. Responsible for network equipment OS and version upgrades. Responsible for conducting research of new technologies and implementation strategies. Monitor and maintain network interfaces to insure its highest level of performance and makes modifications and enhancements as needed. Responsible for documenting procedures and keeping network diagrams and related material up to date. Handle escalated user problems, questions, and request on network issues. Work with other groups within IS to resolve network related issues as needed. Leads and directs work of other Network Engineers.</t>
  </si>
  <si>
    <t>106</t>
  </si>
  <si>
    <t>A Performance Analyst has experience in analyzing user performance needs and translating those needs into actionable and testable IT system requirements documents. Has the knowledge and experience to create test scripts that ensure thorough assessment of system performance for each defined requirement. Can evaluate performance reports and results during all phases of testing, documenting findings in formal test reports.   Can trace test results to requirements and present findings in oral and written reports.</t>
  </si>
  <si>
    <t>107</t>
  </si>
  <si>
    <t>A Physical Security Specialist must have experience in implementing and managing physical security plans for IT facilities to include high risk, high security sites.  Must have knowledge of the variety of different systems, tools and products that comprise a physical security solution.  Must have experience in overseeing installation and testing of these physical security tools.</t>
  </si>
  <si>
    <t>108</t>
  </si>
  <si>
    <t>Physical Security Specialist, senior</t>
  </si>
  <si>
    <t>A Senior Physical Security Specialist must have extensive experience in implementing and managing physical security plans for IT facilities to include high risk, high security sites.  Must have knowledge of the variety of different systems, tools and products that comprise a physical security solution.  Has the knowledge to create a complete physical security plan for an IT installation.  Must have extensive experience in overseeing installation, testing and managing these physical security tools.</t>
  </si>
  <si>
    <t>109</t>
  </si>
  <si>
    <t>A Senior Policy Analyst must have professional experience to advance the organization’s mission in public policy.  Must be able to understand and define the affects of changes in policy and their impact on an agency's mission and function.  Must have knowledge and experience in developing and applying expertise on a diverse portfolio of policy issues.</t>
  </si>
  <si>
    <t>110</t>
  </si>
  <si>
    <t>A Policy Assistant must have experience to track changes in public policy and assist senior analysts in advancing the organization’s mission in public policy.  Must take direction from the senior Policy Analyst and be able to work on a diverse portfolio of policy issues.</t>
  </si>
  <si>
    <t>111</t>
  </si>
  <si>
    <t>A Senior Process Analyst has experience gathering, compiling, and analyzing business process data specifically as it relates to IT systems and the business systems that rely on IT; Has a thorough understanding on how to identify trends, errors, and missing data.  Can reliably create alternate depictions of data to identify and highlight issues. Can clearly summarize findings in summary reports. Can create and document to-be process benefits in graphic, narrative and oral formats.</t>
  </si>
  <si>
    <t>112</t>
  </si>
  <si>
    <t>A Process Modeler must have experience in the creation and building of application  models for business operation processes. A process modeler must be able to translate specified modeling requirements to realizations using modeling tools, sub-system simulation using boundary conditions, and closed loop control methods.  Must be able to integrate the process models with sub-system control code to generate real time simulation. Must also be able to document model configuration &amp; model validation, principles of operation, and application guidelines</t>
  </si>
  <si>
    <t xml:space="preserve">A Bachelors Degree in Operations Research, Mathematics, Computer Science, Cost Accounting, or related scientific or technical discipline.  </t>
  </si>
  <si>
    <t>113</t>
  </si>
  <si>
    <t>A Senior Product Analyst must have experience in assessing various developer toolkits, identifying strengths and weaknesses for use in different environments.  A senior Product analyst must be able to evaluate software or hardware products and be able to evaluate the risks and benefits of incorporating these products in various IT systems and networks.</t>
  </si>
  <si>
    <t>114</t>
  </si>
  <si>
    <t>A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t>
  </si>
  <si>
    <t>115</t>
  </si>
  <si>
    <t>An Expert Program Analyst must have the skill set of a senior PA but also be able to create new methods of gathering and analyzing source data to evaluate program effectiveness and analyze business processes.</t>
  </si>
  <si>
    <t>116</t>
  </si>
  <si>
    <t xml:space="preserve">A Junior Program Analyst must have knowledge to be able to gather the appropriate data that will be used to plan, analyze and evaluate the effectiveness of operating programs. </t>
  </si>
  <si>
    <t>117</t>
  </si>
  <si>
    <t>A Senior Program Analyst must have knowledge in how to plan, analyze and evaluate the effectiveness of operating programs. Must be able to use source data to evaluate the effectiveness of programs and business processes. Must be able to use qualitative and quantitative analytical skills to assess the effectiveness of the operations.  Senior PA must be able to effectively manipulate data to present program status and make recommendations on improving business processes.</t>
  </si>
  <si>
    <t>118</t>
  </si>
  <si>
    <t>A Program Manager must have experience with diverse IT projects both large and small.   Must be able to manage a protfolio of projects.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</si>
  <si>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119</t>
  </si>
  <si>
    <t>The Project Analyst must have experience in creating, applying and maintaining tools to track program, project, or task performance data, including cost, schedule, and performance data.  Must have experience in the creation of routine and ad hoc reports.  Must be able to provide oral and written discussion of analytical findings using narrative and graphic forms.</t>
  </si>
  <si>
    <t>120</t>
  </si>
  <si>
    <t>A Project Director must have experience with diverse IT projects both large and small.   Must be well versed in full systems development life cycle, enterprise wide network engineering, strategic information planning, business process reengineering, structure and management practices.  Must be able to identify and mitigate risks to the program.  Must be able to manage to cost, schedule and performance.</t>
  </si>
  <si>
    <t>121</t>
  </si>
  <si>
    <t>A Project Manager must have experience  managing Information Technology related projects. Must be well versed in life cycle and project management methodologies.  Must have experience in tracking costs, schedule and performance progress. Must be able to identify and mitigate risks.</t>
  </si>
  <si>
    <t>122</t>
  </si>
  <si>
    <t>Oversee and develop data management systems, including computer programs to monitor data quality, such as SAS, MS ACCESS, MS Excel, etc. Analyze data for reports, presentations and publications; assist in the review of study data for data quality; organize study files, including data and correspondence files using common word processing software; perform scientific, medical and research literature searches and prepare slides for scientific presentations.</t>
  </si>
  <si>
    <t>123</t>
  </si>
  <si>
    <t>The Quality Assurance Manager must have experience in creating and implementing a detailed plan to ensure overall quality of all IT products, services and systems.  They must have experience in resolving all project or program release problems and take corrective action, escalating as needed, to resolve and achieve results.  They must also have experience in assuring the viability, functionality and effectiveness of essential tools.</t>
  </si>
  <si>
    <t>Engineering, Computer Science,  or related scientific /technical discipline,</t>
  </si>
  <si>
    <t>124</t>
  </si>
  <si>
    <t>A Release Manager must have experience in  management of individual releases of software, hardware or other system components.  Must have experience in coordinating with QA, Development, packaging and hardware teams. The release manager must have experience in documenting releases, risks and in maintaining the schedule of planned releases.</t>
  </si>
  <si>
    <t>125</t>
  </si>
  <si>
    <t>A Risk Management Analyst must have experience in the review of risk management data to identify discrete area and overall program/project risk in terms of cost, schedule, and performance.  Coordinate with program team members to gather and validate data. Identify risk areas and create narrative, graphic, and oral status reports.</t>
  </si>
  <si>
    <t xml:space="preserve">Degree in electronics engineering, or a related scientific or technical discipline is required.  </t>
  </si>
  <si>
    <t>126</t>
  </si>
  <si>
    <t>A Junior Risk Management Technician must have experience in inputting risk management data into an automated risk management tool. They must also be capable of validating data following input and be able to create standard and ad hoc reports as directed by senior staff.</t>
  </si>
  <si>
    <t>127</t>
  </si>
  <si>
    <t>A Senior Risk Manager must have extensive experience in the review of program risk data, create overall view of program risk based on individual discrete risk elements; coordinate with program team to identify new creative and strategic approaches for managing risks.  Must have experience in briefing senior staff on risk status using routine, ad hoc, written and oral reports. Must have experience in risk treatment by selecting and implementing measures to control and mitigate risks including activities to avoid risks, transfer risks and finance risks;  and be able to monitor and review processes to ensure risk and compliance arrangements are in place.  They must also have experience in conducting audits of policy and compliance to standards, including liaison with internal and external auditors.</t>
  </si>
  <si>
    <t>128</t>
  </si>
  <si>
    <t>The Scheduling Technician must have experience with both manual and automated scheduling systems.  Experience must include the ability to schedule data into an automated scheduling tool and validating data following input.   Must have experience in creating standard and ad hoc reports as directed by senior staff.</t>
  </si>
  <si>
    <t>129</t>
  </si>
  <si>
    <t>A Senior Security Administrator has experience in managing security programs for a variety of IT products, systems and networks both small and large and complex.  Is able to ensure that records are maintained,  security updates are promulgated, and staff are properly briefed.  Experience in coordinating with organizational security teams to ensure program consistency and compliance with all security requirements.  Has a thorough knowledge of organizational and agency level security requirements and ensures that systems and personnel comply with these standards.</t>
  </si>
  <si>
    <t>130</t>
  </si>
  <si>
    <t>A Security Analyst has experience in the concepts, terms, processes, policy and implementation of information security.  Must have experience and knowledge of the latest security measures at all stages of an information system life cycle.  Must have the ability to solve complex problems involving a wide variety of information systems.  Must be able to understand and differentiate between critical and non critical systems and networks</t>
  </si>
  <si>
    <t>131</t>
  </si>
  <si>
    <t>A Senior Security Analyst has experience in managing teams of security analysts.  Is able to effectively leverage vast detailed knowledge and familiarity with security discipline. Has thorough knowledge of security principles, concepts, policy and regulations.  is able to identify risks in security systems and work with technical experts to resolve security issues. Possess ability to identify key concepts, factors and risks based on conversations and document these in clear and concise narrative or graphic reports.</t>
  </si>
  <si>
    <t>132</t>
  </si>
  <si>
    <t>A Security Technician has experience in implementing IT security solutions and assure successful implementation  Has knowledge of security principles, policy and regulations. IT experience with Cyber Security document management and familiar with security and privacy rules.</t>
  </si>
  <si>
    <t>133</t>
  </si>
  <si>
    <t>A Software Engineer has experience in developing computer software code.  Should have experience in a variety of software programming languages.  Should have experience in a variety of business systems and applications. Also has experience in designing, testing, debugging and documenting software.</t>
  </si>
  <si>
    <t>134</t>
  </si>
  <si>
    <t>Software Engineer, senior</t>
  </si>
  <si>
    <t xml:space="preserve">A Senior Software Engineer has extensive experience and knowledge to design, code, test, debug and document software in a variety of programming languages.  Has the knowledge of the latest programming languages and techniques..  Has extensive experience in creating strategies for developing IT systems and applications. Has experience in evaluating alternative approaches and selecting optimal approaches. </t>
  </si>
  <si>
    <t>135</t>
  </si>
  <si>
    <t>The Software/System Architect must be able to work with program and project leaders to define and create the architectural depictions and documents, ensuring logical flow, and address all issues.  Has experience with a variety of software programs and languages and has some experience in programming.  Must be able to design and discuss system strategies for platform, applications and networks.</t>
  </si>
  <si>
    <t>136</t>
  </si>
  <si>
    <t>A Junior Software System Architect has limited experience in creating architecture depictions and documentation under the guidance and supervision of senior architects and team members.</t>
  </si>
  <si>
    <t>137</t>
  </si>
  <si>
    <t>A Senior Software/System Architect must have extensive experience in the coordination of program and project leaders to identify requirements for system architecture. Must be able to identify strategies for addressing requirements. Must have extensive experience with analysis of requirements against fiscal, schedule, and performance issues. Has extensive experience in taking program requirements and is able to create an architecture vision having experience in high volume and high availability networks and systems.  Experience in creating and conveying to team members the architectural vision for a program or project.  Is responsible for dictating design choices to software developers, including but not limited to: platforms, coding and technical levels. Experience in establishing and enforcing standards and practices.  Overseeing the development team, he manages the full life cycle of the software development process.   Has extensive software development experience and thorough knowledge of a variety of programming languages and logic.</t>
  </si>
  <si>
    <t>138</t>
  </si>
  <si>
    <t>A System Administrator Technician must have experience in conducting routine system administration tasks and logging data in system admin logs. The System Administration technician must operate under the supervision of the System Administrator.   for future system upgrades. The system administration technician must have experience in administering patches and corrective action under the direction of the system administrator.  Must have experience in interfacing with customers. Reports to senior SA.</t>
  </si>
  <si>
    <t>139</t>
  </si>
  <si>
    <t xml:space="preserve">A System Administrator must have experience in conducting routine system administration tasks and logging data in system admin logs. Systems administrators are responsible for maintaining system efficiency. Experience in maintaining troubleshooting a wide variety of systems and networks to include high volume/high availability systems.  Must have knowledge on a number of debugging protocols and processes. Must be able to troubleshoot problems and issues identified by customers and implement corrective actions quickly. </t>
  </si>
  <si>
    <t>140</t>
  </si>
  <si>
    <t>A Senior System Administrator has the thorough knowledge to create plans to assure effective management, operations, and maintenance of systems and/or networks.  Manages teams of system admins and is able to prioritize work and identify high risk critical problems and dedicate appropriate resources.  Ha extensive knowledge of a wide variety of systems and networks to include high volume/high availability systems.</t>
  </si>
  <si>
    <t>141</t>
  </si>
  <si>
    <t>A System Architect must have experience and  understand the relationship between applications, operating systems, hardware and software.  Must have experience in creating a network architecture that takes all factors of a network into consideration such as functional requirements, technical considerations, business processes and end users. Must have experience in creating a wide variety of  IT system architectures that are beneficial and can be implemented.  Must have experience in total system design including networks.</t>
  </si>
  <si>
    <t>142</t>
  </si>
  <si>
    <t>Systems Engineer</t>
  </si>
  <si>
    <t>A Systems Engineer provides technical support in system architecture, system design, system integration and technical management. Assists in providing technical input to the systems engineering process. Provides requirements analysis. May prepare and present systems assurance reviews. Identifies requirements and deficiencies in hardware and software products. Advises customer in product selection and use, capacity planning operations and performance management.</t>
  </si>
  <si>
    <t>143</t>
  </si>
  <si>
    <t>Systems Engineer, Junior</t>
  </si>
  <si>
    <t>A Junior Systems Engineer provides some technical support in system architecture, system design, system integration and technical management. Assists in providing technical input to the systems engineering process. May assist in developing and implementing installation plans. May assist in preparation and presentation of systems assurance reviews. Identifies requirements and deficiencies in hardware and software products.</t>
  </si>
  <si>
    <t>144</t>
  </si>
  <si>
    <t>Systems Engineer, Senior</t>
  </si>
  <si>
    <t>A Senior Systems Engineer provides technical support in system architecture, system design, system integration and technical management. Assists in providing technical input to the systems engineering process. Leads teams in developing application and technical plans. Guide customers in the installation and use of strategic products through education and guidance, first-use and tuning assistance problem solving and critical situation resolution.</t>
  </si>
  <si>
    <t>145</t>
  </si>
  <si>
    <t>An System Installation Engineer has experience in executing the deployment of simple and complex IT systems and ensuring that the systems are functioning properly upon installation.  Has the ability to solve issues that arise on site.  Has experience in a variety of deployment environments and execute based on written and verbal instruction.</t>
  </si>
  <si>
    <t>146</t>
  </si>
  <si>
    <t>A System Maintenance Engineer is able to effectively conduct complex maintenance tasks for IT systems and products in a variety of different and complex environments and can train and monitor maintenance technicians in the execution of written and oral tasking.</t>
  </si>
  <si>
    <t>147</t>
  </si>
  <si>
    <t>A System Maintenance Manager is able to create, implement, and oversee plans to assure effective maintenance of systems and/or networks.  Has experience in reviewing maintenance history and trends to identify evolutionary problems.  Experience in maintaining a variety of systems and networks to include high volume/high availability systems.  Experience in managing teams of technicians and engineers supporting an large scale IT organization.</t>
  </si>
  <si>
    <t>148</t>
  </si>
  <si>
    <t>A Systems Maintenance Technician has experience in conducting routine system maintenance tasks. Can maintain and input in system maintenance logs. Is able to effectively operate under the supervision of a System Administrator and/or Maintenance Engineer.</t>
  </si>
  <si>
    <t>149</t>
  </si>
  <si>
    <t>In addition to the experience of a system maintenance technician is also able to understand the routine system maintenance tasks and is able to plan and schedule those task for the IT networks without disrupting normal workflow.   Able to identify needs for emergent maintenance, and assess appropriate course of action.  Is able to consistently maintain both routine and emergent maintenance logs.  Can identify ongoing maintenance issues.</t>
  </si>
  <si>
    <t>150</t>
  </si>
  <si>
    <t>A Systems Maintenance Technician has experience in creating and applying simulation models that allow manipulation of variables as defined by customer using a variety of modeling and simulation tools.  Knowledge of software modeling and device characterization, hard and soft modeling development, parametric testing, and measurement automation.  Must have experience in the construction of simulations to customer specifications. Must have thorough knowledge of IT systems and networks.</t>
  </si>
  <si>
    <t>151</t>
  </si>
  <si>
    <t>A System Security Administrator has experience in managing security programs for products, tools, or programs.  Is able to ensure that records are maintained,  security updates are promulgated, and staff are properly briefed.</t>
  </si>
  <si>
    <t>152</t>
  </si>
  <si>
    <t>A System Security Engineer has experience in reviewing security plans, processes, and strategies to identify areas for improvement or update.  Has an understanding of security regulations, and directives for organizational and agency level requirements.  Has experience in designing and implementing security requirements into products and systems.</t>
  </si>
  <si>
    <t>153</t>
  </si>
  <si>
    <t>A Systems Security Technician has experience with IT system security requirements and processes.  Can identify problems; can implement security updates and upgrades based on written and oral tasking.</t>
  </si>
  <si>
    <t>154</t>
  </si>
  <si>
    <t>A Systems/Network Architect has experience in planning goals for system and/or network operations. Is able to clearly translate user needs to system and/or network design. Can create system and/or network management processes and documentation.</t>
  </si>
  <si>
    <t>155</t>
  </si>
  <si>
    <t>A Technical Applications/Systems Analyst must have IT experience in the analysis, design, and integration of information systems and commercial-off-the-shelf (COTS) software. Must be well versed in understanding structured analysis and design methodologies for the translation of systems requirements from business needs.  Must be able to evaluate cost factors and risk.</t>
  </si>
  <si>
    <t>156</t>
  </si>
  <si>
    <t>The Technical Editor must have experience in the edit of narrative and graphic products to identify and correct typographical and grammatical errors and to identify logical inconsistencies that will require author attention. Must have experience in gathering required data and inputs to create written narrative and graphic documents of a technical and business nature, ensuring grammatical, format, style, and logic while using a variety of word processing, spreadsheet, graphics, and scheduling tools.  Must be able to edit highly technical documents involving IT software and hardware systems and networks.</t>
  </si>
  <si>
    <t>157</t>
  </si>
  <si>
    <t>An Expert Technical Systems Architect has extensive experience in the design and development of Client Server and Web Enabled Corporate applications including network topology. Must be well versed in Object Oriented tools and techniques. Must have thorough knowledge of data modeling skills using automated tools.</t>
  </si>
  <si>
    <t>158</t>
  </si>
  <si>
    <t xml:space="preserve">A Technical Writer must have experience in explaining highly technical data and information in simplistic grade school language for end users of complex IT systems and projects.  Must be able to use a variety of word processing, spreadsheet, graphics and scheduling tools.  Must have experience in being able to gather and convert data into a written narrative. </t>
  </si>
  <si>
    <t>159</t>
  </si>
  <si>
    <t xml:space="preserve">A Senior Technical Writer/Editor must have experience in editing narrative and graphic products to identify and correct grammatical formatting and logic errors and to identify logical inconsistencies that will require author attention. Must have experience in the application a variety of word processing, spreadsheet, graphics, and scheduling tools. Must have experience in meeting with authors and other team representatives to review documents, compile inputs/corrections, resolve incompatible comments, and provide final publishable documentation.  Must have experience in explaining in simple language scientific and technical ideas that are difficult for the average reader to understand. </t>
  </si>
  <si>
    <t>160</t>
  </si>
  <si>
    <t xml:space="preserve">A Telecommunications Engineer provides support developing telecommunications requirements for small to medium size projects.  Provides in-depth engineering analysis of telecommunications alternatives for government agencies in support of their strategic modernization efforts. Provides telecommunications enhancement designs for medium and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</si>
  <si>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161</t>
  </si>
  <si>
    <t xml:space="preserve">A Telecommunications Engineer provides support developing telecommunications requirements for large complex size projects.  Provides in-depth engineering analysis of telecommunications alternatives for government agencies in support of their strategic modernization efforts. Provides telecommunications enhancement designs for large-scale telecommunication infrastructures. Provides interoperability and interface support during design as well as testing and fielding. Supports telecommunications infrastructure using technology, and telecommunications engineering best practices; Transport Control Protocol / Internet Protocol (TCP/IP), routing protocols, LAN switching, Internet and Intranet systems, and Simple Network Management Protocol (SNMP) based network management systems. </t>
  </si>
  <si>
    <t>162</t>
  </si>
  <si>
    <t>A Test Engineer must have experience in the coordination and execution of test events in accordance with approved test plans, procedures and scripts.  Must have knowledge and skills to ensure that test environments are set up accurately. Must be able to create test reports.  The test engineer must be able to test IT hardware, software, systems and networks.</t>
  </si>
  <si>
    <t>163</t>
  </si>
  <si>
    <t>A Senior Test Engineer must have experience working with developers, end users and organizations to create test plans and test scripts. Coordinate with test sites and other team participants to plan test events. experience in creating reports.  Tracks problems and reports on errors that are identified.   Must have experience with configuring necessary hardware and operating environments as needed to complete assigned testing. Must have comprehensive technical expertise on IT products, operating systems, software, hardware, systems and networks and specialized environments.  Must have experience in writing or assisting in the development of test plans and test procedures.  Must manage the defect database under the guidance of senior QA engineers.</t>
  </si>
  <si>
    <t>164</t>
  </si>
  <si>
    <t>A Test Manager must oversee  all test events and be able to manage multiple test events defining and staffing these test events with appropriate resources.  Must coordinate with developers and functional end users to create test plans and test scripts. Coordinate with test sites and other team participants to plan test events. Approves test reports. Monitors and updates bug reports as needed including bug report closure.  Must have experience with configuring necessary hardware and operating environments as needed to complete assigned testing. Must have technical expertise on specific products, operating systems and specialized environments.  Must have experience in writing or assisting in the development of test plans and test procedures.  Must manage the defect database under the guidance of senior QA engineers.</t>
  </si>
  <si>
    <t>165</t>
  </si>
  <si>
    <t>A Test Planner/Engineer must have experience in the coordination and management of test events in accordance with approved test plans, procedures and scripts.  Must have knowledge and skills to ensure that test environments are set up accurately. Must be able to create test reports.  The test engineer must be able to test hardware, software, and networks.</t>
  </si>
  <si>
    <t>166</t>
  </si>
  <si>
    <t>A testing technician must have experience in conducting system tests in accordance with specific written test scripts.   Must have experience in documenting results and documenting failures.  Must have experience in testing hardware, software and networks specifically in the IT networks and systems.</t>
  </si>
  <si>
    <t>167</t>
  </si>
  <si>
    <t xml:space="preserve">A Trainer must have experience in conducting training programs, presenting training materials, and interacting directly with students.  Must have experience in conducting training on IT software, hardware, systems and networks.  Must be able to present training classes using a variety of different media and tools.                                                                                                                                                                                                                                                                                                                                                                                                                                                                                                                                                                                                  </t>
  </si>
  <si>
    <t>A Senior Trainer must have experience in coordinating multiple training programs, conducting live training, including complex IT technical training and utilizing multiple training techniques and tools with various media with multiple student skill levels and class sizes.</t>
  </si>
  <si>
    <t>A training Developer has experience in developing, writing and creating training materials, training plans, and training programs for an IT organization, program or project.  Must have experience in developing training materials for various presentation media, such as written, visual and web based classes.</t>
  </si>
  <si>
    <t xml:space="preserve">Training Developer, senior </t>
  </si>
  <si>
    <t>A Senior Training Developer has experience in developing training strategies, determining training methods, and developing training materials for presentation in various media.  Must be able to create new training strategies and presentation methods as new media or as new training methodologies become available.  Must have experience in creating training plans and materials for large complex IT organizations and missions.</t>
  </si>
  <si>
    <t>A Web Application Analyst has experience in gathering and compiling data necessary to analyze a multitude of web products. Can evaluate data to quickly identify problems, issues and gaps. Is able to recommend solutions.</t>
  </si>
  <si>
    <t>A Web Designer must have experience in the design of web pages/portals, ensuring that performance, functionality, ease of use, and security factors are given appropriate consideration.  Should have experience in working with customers on their requirements and incorporate into the web design.  Should have knowledge of a variety of tools and languages such as Flash, Silverlight and other COTS products for the design of complex web pages.</t>
  </si>
  <si>
    <t>Web Designer, senior</t>
  </si>
  <si>
    <t>A Senior Web Designer should have extensive experience with the use multiple different web tools to determine best approach for web page creation, operations, management, and maintenance.  Create overall management strategy and oversee implementation.  Should have up to date knowledge on all current software tools available.  Should have extensive experience in working with customer requirements and creating web sites. The senior web designer should be able to assure the over all look and feel of a web site and create a management strategy for keeping content fresh and up to date.</t>
  </si>
  <si>
    <t>The Web Manager must have experience in the management of the content of web pages based on input from customer.  The Web manager should optimize page loads, templates, and have knowledge of the web environment.  The Web manager should have experience ensuring that web content is appropriate and has not been compromised.</t>
  </si>
  <si>
    <t>A Junior Web Technician must have experience in the creation of web pages based on direction from functional users and designed by web designers.  Should have knowledge of HTML and use of automated tools for web page construction.</t>
  </si>
  <si>
    <t>Contract Periods of Performance</t>
  </si>
  <si>
    <t>3/7/16 - 3/6/17</t>
  </si>
  <si>
    <t>3/7/17 - 3/6/18</t>
  </si>
  <si>
    <t>3/7/18 - 3/6/19</t>
  </si>
  <si>
    <t>3/7/19 - 3/6/20</t>
  </si>
  <si>
    <t>3/7/20 - 3/6/21</t>
  </si>
  <si>
    <t>3/7/21 - 3/6/22</t>
  </si>
  <si>
    <t>3/7/22 - 3/6/23</t>
  </si>
  <si>
    <t>3/7/23 - 3/6/24</t>
  </si>
  <si>
    <t>3/7/24 - 3/6/25</t>
  </si>
  <si>
    <t>3/7/25 - 3/6/26</t>
  </si>
  <si>
    <t/>
  </si>
  <si>
    <r>
      <t>T4NG IGCE Version Number:</t>
    </r>
    <r>
      <rPr>
        <b/>
        <sz val="12"/>
        <color rgb="FF0070C0"/>
        <rFont val="Arial"/>
        <family val="2"/>
      </rPr>
      <t xml:space="preserve"> </t>
    </r>
    <r>
      <rPr>
        <b/>
        <sz val="12"/>
        <rFont val="Arial"/>
        <family val="2"/>
      </rPr>
      <t xml:space="preserve"> </t>
    </r>
    <r>
      <rPr>
        <b/>
        <i/>
        <sz val="12"/>
        <rFont val="Arial"/>
        <family val="2"/>
      </rPr>
      <t>1.4</t>
    </r>
  </si>
  <si>
    <t>VistA Adaptive Maintenance</t>
  </si>
  <si>
    <t>VistA Evolution / EPMO</t>
  </si>
  <si>
    <t>Dena Tompros, Acquisition SME, dena.tompros@va.gov, 703-505-2292</t>
  </si>
  <si>
    <t>12 months</t>
  </si>
  <si>
    <t>1, 12-month option period</t>
  </si>
  <si>
    <t>R414</t>
  </si>
  <si>
    <t xml:space="preserve">Support - Systems Engineering Services  </t>
  </si>
  <si>
    <t>Not applicable</t>
  </si>
  <si>
    <t xml:space="preserve">The total estimated number of trips in support of this effort is four (4), for two (2) resources, four (4) days, to the following locations:  </t>
  </si>
  <si>
    <t>All labor hours were based on previous analogous contracts and engineering estimates (7600A-VA118-15-M-0057)</t>
  </si>
  <si>
    <r>
      <t>Labor rates are based on the average labor rates on T4NG</t>
    </r>
    <r>
      <rPr>
        <sz val="10"/>
        <color rgb="FF0070C0"/>
        <rFont val="Arial"/>
        <family val="2"/>
      </rPr>
      <t/>
    </r>
  </si>
  <si>
    <t>No h/w or s/w provided by this contract.</t>
  </si>
  <si>
    <t>Total Estimated Cost per Trip/resource:</t>
  </si>
  <si>
    <t>System Engineer, Senior (scrum master)</t>
  </si>
  <si>
    <t>TAC-17-42242</t>
  </si>
  <si>
    <t>5.2 Adaptive Maintenance Services</t>
  </si>
  <si>
    <t>5.3 Sustainment Support for the Patient Data Entry and Pharmacy CPOE Functions</t>
  </si>
  <si>
    <t>5.5 Build and Development</t>
  </si>
  <si>
    <t>5.6 IOC Support</t>
  </si>
  <si>
    <t>5.7 Release and Deployment Support</t>
  </si>
  <si>
    <t>5.8 Transition Support - Optional Task 1</t>
  </si>
  <si>
    <t>5.4 Planning (5.3 Planning)</t>
  </si>
  <si>
    <t>(5.4 Build and Development)</t>
  </si>
  <si>
    <t>(5.5 IOC Support)</t>
  </si>
  <si>
    <t>5.6 Web Client Development</t>
  </si>
  <si>
    <t>(5.9 Transition Support - Optional Task 1)</t>
  </si>
  <si>
    <t>MOD P00001 TOTAL</t>
  </si>
  <si>
    <t>5.8 Sustainment Support for the Patient Data Entry and Pharmacy CPOE Functions</t>
  </si>
  <si>
    <t>(MOVED TO 5.8)</t>
  </si>
  <si>
    <t>difference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</si>
</sst>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quot;$&quot;* #,##0.00_);_(&quot;$&quot;* \(#,##0.00\);_(&quot;$&quot;* &quot;-&quot;??_);_(@_)"/>
    <numFmt numFmtId="43" formatCode="_(* #,##0.00_);_(* \(#,##0.00\);_(* &quot;-&quot;??_);_(@_)"/>
    <numFmt numFmtId="164" formatCode="&quot;$&quot;#,##0\ ;\(&quot;$&quot;#,##0\)"/>
    <numFmt numFmtId="165" formatCode="&quot;$&quot;#,##0.00"/>
    <numFmt numFmtId="166" formatCode="#,##0.00\ ;&quot; (&quot;#,##0.00\);&quot; -&quot;#\ ;@\ "/>
    <numFmt numFmtId="167" formatCode="&quot; $&quot;#,##0.00\ ;&quot; $(&quot;#,##0.00\);&quot; $-&quot;#\ ;@\ "/>
    <numFmt numFmtId="168" formatCode="_(&quot;$&quot;* #,##0_);_(&quot;$&quot;* \(#,##0\);_(&quot;$&quot;* &quot;-&quot;??_);_(@_)"/>
  </numFmts>
  <fonts count="63">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8"/>
      <name val="Arial"/>
      <family val="2"/>
    </font>
    <font>
      <b/>
      <sz val="12"/>
      <name val="Arial"/>
      <family val="2"/>
    </font>
    <font>
      <u/>
      <sz val="10"/>
      <color indexed="12"/>
      <name val="Arial"/>
      <family val="2"/>
    </font>
    <font>
      <sz val="8"/>
      <name val="Arial"/>
      <family val="2"/>
    </font>
    <font>
      <sz val="10"/>
      <name val="Tahoma"/>
      <family val="2"/>
    </font>
    <font>
      <b/>
      <sz val="12"/>
      <name val="Tahoma"/>
      <family val="2"/>
    </font>
    <font>
      <b/>
      <sz val="10"/>
      <name val="Tahoma"/>
      <family val="2"/>
    </font>
    <font>
      <b/>
      <i/>
      <sz val="8"/>
      <name val="Tahoma"/>
      <family val="2"/>
    </font>
    <font>
      <sz val="8"/>
      <name val="Tahoma"/>
      <family val="2"/>
    </font>
    <font>
      <sz val="9"/>
      <name val="Tahoma"/>
      <family val="2"/>
    </font>
    <font>
      <b/>
      <i/>
      <sz val="10"/>
      <name val="Tahoma"/>
      <family val="2"/>
    </font>
    <font>
      <sz val="10"/>
      <name val="Arial"/>
      <family val="2"/>
    </font>
    <font>
      <b/>
      <i/>
      <sz val="9"/>
      <name val="Tahoma"/>
      <family val="2"/>
    </font>
    <font>
      <b/>
      <sz val="10"/>
      <name val="Arial"/>
      <family val="2"/>
    </font>
    <font>
      <sz val="10"/>
      <color rgb="FF000000"/>
      <name val="Arial"/>
      <family val="2"/>
    </font>
    <font>
      <sz val="12"/>
      <name val="Arial"/>
      <family val="2"/>
    </font>
    <font>
      <sz val="14"/>
      <color rgb="FF000000"/>
      <name val="Arial"/>
      <family val="2"/>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b/>
      <sz val="12"/>
      <color theme="1"/>
      <name val="Arial"/>
      <family val="2"/>
    </font>
    <font>
      <b/>
      <sz val="12"/>
      <color rgb="FF0070C0"/>
      <name val="Arial"/>
      <family val="2"/>
    </font>
    <font>
      <sz val="12"/>
      <color theme="1"/>
      <name val="Arial"/>
      <family val="2"/>
    </font>
    <font>
      <b/>
      <i/>
      <sz val="12"/>
      <color rgb="FF0032C0"/>
      <name val="Arial"/>
      <family val="2"/>
    </font>
    <font>
      <u/>
      <sz val="10"/>
      <color theme="10"/>
      <name val="Arial"/>
      <family val="2"/>
    </font>
    <font>
      <sz val="10"/>
      <color theme="1"/>
      <name val="Calibri"/>
      <family val="2"/>
    </font>
    <font>
      <sz val="10"/>
      <color indexed="8"/>
      <name val="Calibri"/>
      <family val="2"/>
    </font>
    <font>
      <sz val="10"/>
      <name val="Helv"/>
      <charset val="204"/>
    </font>
    <font>
      <i/>
      <sz val="10"/>
      <name val="Arial"/>
      <family val="2"/>
    </font>
    <font>
      <i/>
      <sz val="10"/>
      <color rgb="FF0070C0"/>
      <name val="Arial"/>
      <family val="2"/>
    </font>
    <font>
      <sz val="10"/>
      <color rgb="FF0070C0"/>
      <name val="Arial"/>
      <family val="2"/>
    </font>
    <font>
      <i/>
      <sz val="12"/>
      <color rgb="FF0070C0"/>
      <name val="Arial"/>
      <family val="2"/>
    </font>
    <font>
      <i/>
      <sz val="10"/>
      <color rgb="FF0070C0"/>
      <name val="Tahoma"/>
      <family val="2"/>
    </font>
    <font>
      <b/>
      <i/>
      <sz val="10"/>
      <color rgb="FF0070C0"/>
      <name val="Arial"/>
      <family val="2"/>
    </font>
    <font>
      <b/>
      <i/>
      <sz val="12"/>
      <name val="Arial"/>
      <family val="2"/>
    </font>
    <font>
      <sz val="10"/>
      <name val="Arial"/>
      <family val="2"/>
    </font>
    <font>
      <b/>
      <sz val="12"/>
      <color theme="1"/>
      <name val="Calibri"/>
      <family val="2"/>
      <scheme val="minor"/>
    </font>
    <font>
      <b/>
      <sz val="16"/>
      <color theme="1"/>
      <name val="Calibri"/>
      <family val="2"/>
      <scheme val="minor"/>
    </font>
    <font>
      <b/>
      <sz val="8"/>
      <color theme="1"/>
      <name val="Arial"/>
      <family val="2"/>
    </font>
    <font>
      <sz val="8"/>
      <color indexed="8"/>
      <name val="Arial"/>
      <family val="2"/>
    </font>
    <font>
      <sz val="8"/>
      <color theme="1"/>
      <name val="Arial"/>
      <family val="2"/>
    </font>
    <font>
      <sz val="8"/>
      <color theme="1"/>
      <name val="Calibri"/>
      <family val="2"/>
      <scheme val="minor"/>
    </font>
    <font>
      <u/>
      <sz val="11"/>
      <color theme="10"/>
      <name val="Calibri"/>
      <family val="2"/>
    </font>
  </fonts>
  <fills count="51">
    <fill>
      <patternFill patternType="none"/>
    </fill>
    <fill>
      <patternFill patternType="gray125"/>
    </fill>
    <fill>
      <patternFill patternType="solid">
        <fgColor theme="6" tint="0.59999389629810485"/>
        <bgColor indexed="64"/>
      </patternFill>
    </fill>
    <fill>
      <patternFill patternType="solid">
        <fgColor rgb="FFFFFF00"/>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22"/>
        <bgColor indexed="31"/>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theme="1"/>
        <bgColor indexed="64"/>
      </patternFill>
    </fill>
    <fill>
      <patternFill patternType="solid">
        <fgColor theme="6" tint="0.39997558519241921"/>
        <bgColor indexed="64"/>
      </patternFill>
    </fill>
    <fill>
      <patternFill patternType="solid">
        <fgColor theme="3" tint="0.79998168889431442"/>
        <bgColor indexed="64"/>
      </patternFill>
    </fill>
  </fills>
  <borders count="79">
    <border>
      <left/>
      <right/>
      <top/>
      <bottom/>
      <diagonal/>
    </border>
    <border>
      <left/>
      <right/>
      <top style="double">
        <color indexed="64"/>
      </top>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medium">
        <color indexed="64"/>
      </left>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right/>
      <top style="thin">
        <color indexed="64"/>
      </top>
      <bottom/>
      <diagonal/>
    </border>
    <border>
      <left style="medium">
        <color indexed="64"/>
      </left>
      <right/>
      <top style="thin">
        <color indexed="64"/>
      </top>
      <bottom/>
      <diagonal/>
    </border>
    <border>
      <left/>
      <right style="thin">
        <color indexed="64"/>
      </right>
      <top style="medium">
        <color indexed="64"/>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style="thin">
        <color indexed="64"/>
      </bottom>
      <diagonal/>
    </border>
    <border>
      <left/>
      <right/>
      <top/>
      <bottom style="double">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top/>
      <bottom style="double">
        <color indexed="64"/>
      </bottom>
      <diagonal/>
    </border>
    <border>
      <left style="medium">
        <color indexed="64"/>
      </left>
      <right/>
      <top/>
      <bottom style="double">
        <color indexed="64"/>
      </bottom>
      <diagonal/>
    </border>
    <border>
      <left style="thin">
        <color indexed="64"/>
      </left>
      <right/>
      <top style="medium">
        <color indexed="64"/>
      </top>
      <bottom style="medium">
        <color indexed="64"/>
      </bottom>
      <diagonal/>
    </border>
    <border>
      <left/>
      <right style="thick">
        <color indexed="64"/>
      </right>
      <top style="thin">
        <color indexed="64"/>
      </top>
      <bottom style="medium">
        <color indexed="64"/>
      </bottom>
      <diagonal/>
    </border>
    <border>
      <left/>
      <right style="thick">
        <color indexed="64"/>
      </right>
      <top style="thin">
        <color indexed="64"/>
      </top>
      <bottom style="thin">
        <color indexed="64"/>
      </bottom>
      <diagonal/>
    </border>
    <border>
      <left/>
      <right style="thick">
        <color indexed="64"/>
      </right>
      <top style="medium">
        <color indexed="64"/>
      </top>
      <bottom/>
      <diagonal/>
    </border>
    <border>
      <left/>
      <right style="thick">
        <color indexed="64"/>
      </right>
      <top/>
      <bottom/>
      <diagonal/>
    </border>
    <border>
      <left/>
      <right style="thick">
        <color indexed="64"/>
      </right>
      <top/>
      <bottom style="medium">
        <color indexed="64"/>
      </bottom>
      <diagonal/>
    </border>
    <border>
      <left/>
      <right style="thick">
        <color indexed="64"/>
      </right>
      <top/>
      <bottom style="thin">
        <color indexed="64"/>
      </bottom>
      <diagonal/>
    </border>
    <border>
      <left style="thin">
        <color indexed="64"/>
      </left>
      <right style="thick">
        <color indexed="64"/>
      </right>
      <top style="medium">
        <color indexed="64"/>
      </top>
      <bottom style="medium">
        <color indexed="64"/>
      </bottom>
      <diagonal/>
    </border>
    <border>
      <left style="thin">
        <color indexed="64"/>
      </left>
      <right style="thick">
        <color indexed="64"/>
      </right>
      <top/>
      <bottom style="thin">
        <color indexed="64"/>
      </bottom>
      <diagonal/>
    </border>
    <border>
      <left/>
      <right style="thick">
        <color indexed="64"/>
      </right>
      <top style="medium">
        <color indexed="64"/>
      </top>
      <bottom style="thin">
        <color indexed="64"/>
      </bottom>
      <diagonal/>
    </border>
    <border>
      <left style="thin">
        <color indexed="64"/>
      </left>
      <right style="thick">
        <color indexed="64"/>
      </right>
      <top style="thin">
        <color indexed="64"/>
      </top>
      <bottom style="medium">
        <color indexed="64"/>
      </bottom>
      <diagonal/>
    </border>
  </borders>
  <cellStyleXfs count="2739">
    <xf numFmtId="0" fontId="0" fillId="0" borderId="0"/>
    <xf numFmtId="3" fontId="4" fillId="0" borderId="0" applyFont="0" applyFill="0" applyBorder="0" applyAlignment="0" applyProtection="0"/>
    <xf numFmtId="164" fontId="4" fillId="0" borderId="0" applyFont="0" applyFill="0" applyBorder="0" applyAlignment="0" applyProtection="0"/>
    <xf numFmtId="0" fontId="4" fillId="0" borderId="0" applyFont="0" applyFill="0" applyBorder="0" applyAlignment="0" applyProtection="0"/>
    <xf numFmtId="2" fontId="4" fillId="0" borderId="0" applyFon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alignment vertical="top"/>
      <protection locked="0"/>
    </xf>
    <xf numFmtId="0" fontId="4" fillId="0" borderId="1" applyNumberFormat="0" applyFont="0" applyFill="0" applyAlignment="0" applyProtection="0"/>
    <xf numFmtId="43" fontId="16" fillId="0" borderId="0" applyFont="0" applyFill="0" applyBorder="0" applyAlignment="0" applyProtection="0"/>
    <xf numFmtId="44" fontId="16" fillId="0" borderId="0" applyFont="0" applyFill="0" applyBorder="0" applyAlignment="0" applyProtection="0"/>
    <xf numFmtId="0" fontId="23" fillId="4" borderId="0" applyNumberFormat="0" applyBorder="0" applyAlignment="0" applyProtection="0"/>
    <xf numFmtId="0" fontId="23" fillId="5" borderId="0" applyNumberFormat="0" applyBorder="0" applyAlignment="0" applyProtection="0"/>
    <xf numFmtId="0" fontId="23" fillId="6" borderId="0" applyNumberFormat="0" applyBorder="0" applyAlignment="0" applyProtection="0"/>
    <xf numFmtId="0" fontId="23" fillId="7" borderId="0" applyNumberFormat="0" applyBorder="0" applyAlignment="0" applyProtection="0"/>
    <xf numFmtId="0" fontId="23" fillId="8" borderId="0" applyNumberFormat="0" applyBorder="0" applyAlignment="0" applyProtection="0"/>
    <xf numFmtId="0" fontId="23" fillId="9" borderId="0" applyNumberFormat="0" applyBorder="0" applyAlignment="0" applyProtection="0"/>
    <xf numFmtId="0" fontId="23" fillId="10" borderId="0" applyNumberFormat="0" applyBorder="0" applyAlignment="0" applyProtection="0"/>
    <xf numFmtId="0" fontId="23" fillId="11" borderId="0" applyNumberFormat="0" applyBorder="0" applyAlignment="0" applyProtection="0"/>
    <xf numFmtId="0" fontId="23" fillId="12" borderId="0" applyNumberFormat="0" applyBorder="0" applyAlignment="0" applyProtection="0"/>
    <xf numFmtId="0" fontId="23" fillId="7" borderId="0" applyNumberFormat="0" applyBorder="0" applyAlignment="0" applyProtection="0"/>
    <xf numFmtId="0" fontId="23" fillId="10" borderId="0" applyNumberFormat="0" applyBorder="0" applyAlignment="0" applyProtection="0"/>
    <xf numFmtId="0" fontId="23" fillId="13" borderId="0" applyNumberFormat="0" applyBorder="0" applyAlignment="0" applyProtection="0"/>
    <xf numFmtId="0" fontId="24" fillId="14" borderId="0" applyNumberFormat="0" applyBorder="0" applyAlignment="0" applyProtection="0"/>
    <xf numFmtId="0" fontId="24" fillId="11" borderId="0" applyNumberFormat="0" applyBorder="0" applyAlignment="0" applyProtection="0"/>
    <xf numFmtId="0" fontId="24" fillId="12"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24" fillId="19" borderId="0" applyNumberFormat="0" applyBorder="0" applyAlignment="0" applyProtection="0"/>
    <xf numFmtId="0" fontId="24" fillId="20" borderId="0" applyNumberFormat="0" applyBorder="0" applyAlignment="0" applyProtection="0"/>
    <xf numFmtId="0" fontId="24" fillId="15" borderId="0" applyNumberFormat="0" applyBorder="0" applyAlignment="0" applyProtection="0"/>
    <xf numFmtId="0" fontId="24" fillId="16" borderId="0" applyNumberFormat="0" applyBorder="0" applyAlignment="0" applyProtection="0"/>
    <xf numFmtId="0" fontId="24" fillId="21" borderId="0" applyNumberFormat="0" applyBorder="0" applyAlignment="0" applyProtection="0"/>
    <xf numFmtId="0" fontId="25" fillId="5" borderId="0" applyNumberFormat="0" applyBorder="0" applyAlignment="0" applyProtection="0"/>
    <xf numFmtId="0" fontId="26" fillId="22" borderId="34" applyNumberFormat="0" applyAlignment="0" applyProtection="0"/>
    <xf numFmtId="0" fontId="27" fillId="23" borderId="35" applyNumberFormat="0" applyAlignment="0" applyProtection="0"/>
    <xf numFmtId="43" fontId="22" fillId="0" borderId="0" applyFont="0" applyFill="0" applyBorder="0" applyAlignment="0" applyProtection="0"/>
    <xf numFmtId="43" fontId="4" fillId="0" borderId="0" applyFont="0" applyFill="0" applyBorder="0" applyAlignment="0" applyProtection="0"/>
    <xf numFmtId="44" fontId="22" fillId="0" borderId="0" applyFont="0" applyFill="0" applyBorder="0" applyAlignment="0" applyProtection="0"/>
    <xf numFmtId="44" fontId="4" fillId="0" borderId="0" applyFont="0" applyFill="0" applyBorder="0" applyAlignment="0" applyProtection="0"/>
    <xf numFmtId="0" fontId="28" fillId="0" borderId="0" applyNumberFormat="0" applyFill="0" applyBorder="0" applyAlignment="0" applyProtection="0"/>
    <xf numFmtId="0" fontId="29" fillId="6" borderId="0" applyNumberFormat="0" applyBorder="0" applyAlignment="0" applyProtection="0"/>
    <xf numFmtId="0" fontId="30" fillId="0" borderId="36" applyNumberFormat="0" applyFill="0" applyAlignment="0" applyProtection="0"/>
    <xf numFmtId="0" fontId="31" fillId="0" borderId="37" applyNumberFormat="0" applyFill="0" applyAlignment="0" applyProtection="0"/>
    <xf numFmtId="0" fontId="32" fillId="0" borderId="38" applyNumberFormat="0" applyFill="0" applyAlignment="0" applyProtection="0"/>
    <xf numFmtId="0" fontId="32" fillId="0" borderId="0" applyNumberFormat="0" applyFill="0" applyBorder="0" applyAlignment="0" applyProtection="0"/>
    <xf numFmtId="0" fontId="33" fillId="9" borderId="34" applyNumberFormat="0" applyAlignment="0" applyProtection="0"/>
    <xf numFmtId="0" fontId="34" fillId="0" borderId="39" applyNumberFormat="0" applyFill="0" applyAlignment="0" applyProtection="0"/>
    <xf numFmtId="0" fontId="35" fillId="24" borderId="0" applyNumberFormat="0" applyBorder="0" applyAlignment="0" applyProtection="0"/>
    <xf numFmtId="0" fontId="4" fillId="0" borderId="0"/>
    <xf numFmtId="0" fontId="3" fillId="0" borderId="0"/>
    <xf numFmtId="0" fontId="22" fillId="25" borderId="40" applyNumberFormat="0" applyFont="0" applyAlignment="0" applyProtection="0"/>
    <xf numFmtId="0" fontId="36" fillId="22" borderId="41" applyNumberFormat="0" applyAlignment="0" applyProtection="0"/>
    <xf numFmtId="9" fontId="22" fillId="0" borderId="0" applyFont="0" applyFill="0" applyBorder="0" applyAlignment="0" applyProtection="0"/>
    <xf numFmtId="9" fontId="4" fillId="0" borderId="0" applyFont="0" applyFill="0" applyBorder="0" applyAlignment="0" applyProtection="0"/>
    <xf numFmtId="0" fontId="37" fillId="0" borderId="0" applyNumberFormat="0" applyFill="0" applyBorder="0" applyAlignment="0" applyProtection="0"/>
    <xf numFmtId="0" fontId="38" fillId="0" borderId="42" applyNumberFormat="0" applyFill="0" applyAlignment="0" applyProtection="0"/>
    <xf numFmtId="0" fontId="39" fillId="0" borderId="0" applyNumberFormat="0" applyFill="0" applyBorder="0" applyAlignment="0" applyProtection="0"/>
    <xf numFmtId="0" fontId="2" fillId="0" borderId="0"/>
    <xf numFmtId="44" fontId="2" fillId="0" borderId="0" applyFont="0" applyFill="0" applyBorder="0" applyAlignment="0" applyProtection="0"/>
    <xf numFmtId="0" fontId="4" fillId="0" borderId="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6"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7"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8"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0"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1"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3"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34"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29"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2"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3" fillId="35"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6"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4"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39"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0"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1"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42"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7"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38"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4" fillId="43"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5" fillId="27" borderId="0" applyNumberFormat="0" applyBorder="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6" fillId="44" borderId="34"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0" fontId="27" fillId="45" borderId="35" applyNumberFormat="0" applyAlignment="0" applyProtection="0"/>
    <xf numFmtId="43" fontId="45" fillId="0" borderId="0" applyFont="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xf numFmtId="166" fontId="23" fillId="0" borderId="0" applyFill="0" applyBorder="0" applyAlignment="0" applyProtection="0"/>
    <xf numFmtId="166" fontId="23" fillId="0" borderId="0" applyFill="0" applyBorder="0" applyAlignment="0" applyProtection="0"/>
    <xf numFmtId="166" fontId="23" fillId="0" borderId="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166" fontId="23" fillId="0" borderId="0" applyFill="0" applyBorder="0" applyAlignment="0" applyProtection="0"/>
    <xf numFmtId="43" fontId="46"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44" fontId="23" fillId="0" borderId="0" applyFont="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167" fontId="23" fillId="0" borderId="0" applyFill="0" applyBorder="0" applyAlignment="0" applyProtection="0"/>
    <xf numFmtId="44" fontId="46" fillId="0" borderId="0" applyFont="0" applyFill="0" applyBorder="0" applyAlignment="0" applyProtection="0"/>
    <xf numFmtId="44" fontId="2" fillId="0" borderId="0" applyFont="0" applyFill="0" applyBorder="0" applyAlignment="0" applyProtection="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8" fillId="0" borderId="0" applyNumberFormat="0" applyFill="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29" fillId="28" borderId="0" applyNumberFormat="0" applyBorder="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0" fillId="0" borderId="36"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2" fillId="0" borderId="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1" fillId="0" borderId="37"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38" applyNumberFormat="0" applyFill="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2" fillId="0" borderId="0" applyNumberFormat="0" applyFill="0" applyBorder="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3" fillId="31" borderId="34" applyNumberFormat="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4" fillId="0" borderId="39" applyNumberFormat="0" applyFill="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35" fillId="46" borderId="0" applyNumberFormat="0" applyBorder="0" applyAlignment="0" applyProtection="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4" fillId="0" borderId="0"/>
    <xf numFmtId="0" fontId="23" fillId="0" borderId="0"/>
    <xf numFmtId="0" fontId="4"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23"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3" fillId="0" borderId="0"/>
    <xf numFmtId="0" fontId="4" fillId="0" borderId="0"/>
    <xf numFmtId="0" fontId="4" fillId="0" borderId="0"/>
    <xf numFmtId="0" fontId="45" fillId="0" borderId="0"/>
    <xf numFmtId="0" fontId="45"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23" fillId="0" borderId="0"/>
    <xf numFmtId="0" fontId="4" fillId="0" borderId="0"/>
    <xf numFmtId="0" fontId="2" fillId="0" borderId="0"/>
    <xf numFmtId="0" fontId="4" fillId="0" borderId="0"/>
    <xf numFmtId="0" fontId="4" fillId="0" borderId="0"/>
    <xf numFmtId="0" fontId="2"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 fillId="0" borderId="0"/>
    <xf numFmtId="0" fontId="2" fillId="0" borderId="0"/>
    <xf numFmtId="0" fontId="4" fillId="0" borderId="0"/>
    <xf numFmtId="0" fontId="4" fillId="0" borderId="0"/>
    <xf numFmtId="0" fontId="4" fillId="0" borderId="0"/>
    <xf numFmtId="0" fontId="4" fillId="0" borderId="0"/>
    <xf numFmtId="0" fontId="4" fillId="0" borderId="0"/>
    <xf numFmtId="0" fontId="2"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23" fillId="47" borderId="40"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0" fontId="36" fillId="44" borderId="41" applyNumberFormat="0" applyAlignment="0" applyProtection="0"/>
    <xf numFmtId="9" fontId="45" fillId="0" borderId="0" applyFont="0" applyFill="0" applyBorder="0" applyAlignment="0" applyProtection="0"/>
    <xf numFmtId="9" fontId="23"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0" fontId="47" fillId="0" borderId="0"/>
    <xf numFmtId="0" fontId="4" fillId="0" borderId="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7" fillId="0" borderId="0" applyNumberFormat="0" applyFill="0" applyBorder="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8" fillId="0" borderId="42" applyNumberFormat="0" applyFill="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39" fillId="0" borderId="0" applyNumberFormat="0" applyFill="0" applyBorder="0" applyAlignment="0" applyProtection="0"/>
    <xf numFmtId="0" fontId="2" fillId="0" borderId="0"/>
    <xf numFmtId="0" fontId="2" fillId="0" borderId="0"/>
    <xf numFmtId="0" fontId="2" fillId="0" borderId="0"/>
    <xf numFmtId="0" fontId="2" fillId="0" borderId="0"/>
    <xf numFmtId="9" fontId="55" fillId="0" borderId="0" applyFont="0" applyFill="0" applyBorder="0" applyAlignment="0" applyProtection="0"/>
    <xf numFmtId="0" fontId="1" fillId="0" borderId="0"/>
    <xf numFmtId="0" fontId="62" fillId="0" borderId="0" applyNumberFormat="0" applyFill="0" applyBorder="0" applyAlignment="0" applyProtection="0">
      <alignment vertical="top"/>
      <protection locked="0"/>
    </xf>
    <xf numFmtId="0" fontId="1" fillId="0" borderId="0"/>
  </cellStyleXfs>
  <cellXfs count="346">
    <xf numFmtId="0" fontId="0" fillId="0" borderId="0" xfId="0"/>
    <xf numFmtId="0" fontId="9" fillId="0" borderId="0" xfId="0" applyFont="1"/>
    <xf numFmtId="3" fontId="9" fillId="0" borderId="0" xfId="0" applyNumberFormat="1" applyFont="1"/>
    <xf numFmtId="3" fontId="9" fillId="0" borderId="0" xfId="0" applyNumberFormat="1" applyFont="1" applyAlignment="1">
      <alignment shrinkToFit="1"/>
    </xf>
    <xf numFmtId="165" fontId="9" fillId="0" borderId="0" xfId="0" applyNumberFormat="1" applyFont="1" applyAlignment="1">
      <alignment shrinkToFit="1"/>
    </xf>
    <xf numFmtId="165" fontId="9" fillId="0" borderId="0" xfId="0" applyNumberFormat="1" applyFont="1"/>
    <xf numFmtId="0" fontId="9" fillId="0" borderId="0" xfId="0" applyFont="1" applyFill="1"/>
    <xf numFmtId="4" fontId="11" fillId="0" borderId="0" xfId="0" applyNumberFormat="1" applyFont="1" applyFill="1" applyBorder="1"/>
    <xf numFmtId="4" fontId="9" fillId="0" borderId="0" xfId="0" applyNumberFormat="1" applyFont="1" applyFill="1" applyBorder="1"/>
    <xf numFmtId="10" fontId="12" fillId="0" borderId="4" xfId="0" applyNumberFormat="1" applyFont="1" applyFill="1" applyBorder="1" applyAlignment="1">
      <alignment horizontal="right"/>
    </xf>
    <xf numFmtId="4" fontId="11" fillId="0" borderId="6" xfId="0" applyNumberFormat="1" applyFont="1" applyFill="1" applyBorder="1"/>
    <xf numFmtId="4" fontId="9" fillId="0" borderId="6" xfId="0" applyNumberFormat="1" applyFont="1" applyFill="1" applyBorder="1"/>
    <xf numFmtId="10" fontId="12" fillId="0" borderId="4" xfId="0" applyNumberFormat="1" applyFont="1" applyFill="1" applyBorder="1"/>
    <xf numFmtId="3" fontId="9" fillId="0" borderId="0" xfId="0" applyNumberFormat="1" applyFont="1" applyFill="1" applyBorder="1"/>
    <xf numFmtId="0" fontId="11" fillId="0" borderId="17" xfId="0" applyFont="1" applyFill="1" applyBorder="1" applyAlignment="1">
      <alignment horizontal="right"/>
    </xf>
    <xf numFmtId="10" fontId="11" fillId="2" borderId="8" xfId="0" applyNumberFormat="1" applyFont="1" applyFill="1" applyBorder="1" applyAlignment="1">
      <alignment horizontal="center" vertical="center"/>
    </xf>
    <xf numFmtId="10" fontId="12" fillId="0" borderId="0" xfId="0" applyNumberFormat="1" applyFont="1" applyFill="1" applyBorder="1"/>
    <xf numFmtId="10" fontId="12" fillId="0" borderId="6" xfId="0" applyNumberFormat="1" applyFont="1" applyFill="1" applyBorder="1"/>
    <xf numFmtId="3" fontId="11" fillId="0" borderId="25" xfId="0" applyNumberFormat="1" applyFont="1" applyBorder="1"/>
    <xf numFmtId="0" fontId="11" fillId="0" borderId="16" xfId="0" applyFont="1" applyFill="1" applyBorder="1" applyAlignment="1">
      <alignment wrapText="1"/>
    </xf>
    <xf numFmtId="3" fontId="13" fillId="0" borderId="0" xfId="0" applyNumberFormat="1" applyFont="1" applyFill="1" applyBorder="1"/>
    <xf numFmtId="3" fontId="15" fillId="0" borderId="2" xfId="0" applyNumberFormat="1" applyFont="1" applyFill="1" applyBorder="1"/>
    <xf numFmtId="3" fontId="9" fillId="0" borderId="3" xfId="0" applyNumberFormat="1" applyFont="1" applyFill="1" applyBorder="1"/>
    <xf numFmtId="3" fontId="11" fillId="0" borderId="19" xfId="0" applyNumberFormat="1" applyFont="1" applyFill="1" applyBorder="1" applyAlignment="1">
      <alignment horizontal="center" shrinkToFit="1"/>
    </xf>
    <xf numFmtId="3" fontId="11" fillId="0" borderId="20" xfId="0" applyNumberFormat="1" applyFont="1" applyFill="1" applyBorder="1" applyAlignment="1">
      <alignment horizontal="center" shrinkToFit="1"/>
    </xf>
    <xf numFmtId="3" fontId="9" fillId="0" borderId="4" xfId="0" applyNumberFormat="1" applyFont="1" applyFill="1" applyBorder="1"/>
    <xf numFmtId="3" fontId="11" fillId="0" borderId="0" xfId="0" applyNumberFormat="1" applyFont="1" applyFill="1" applyBorder="1" applyAlignment="1">
      <alignment horizontal="right"/>
    </xf>
    <xf numFmtId="3" fontId="9" fillId="0" borderId="21" xfId="0" applyNumberFormat="1" applyFont="1" applyFill="1" applyBorder="1" applyAlignment="1">
      <alignment horizontal="right"/>
    </xf>
    <xf numFmtId="3" fontId="9" fillId="0" borderId="21" xfId="0" applyNumberFormat="1" applyFont="1" applyFill="1" applyBorder="1" applyAlignment="1">
      <alignment shrinkToFit="1"/>
    </xf>
    <xf numFmtId="3" fontId="11" fillId="0" borderId="10" xfId="0" applyNumberFormat="1" applyFont="1" applyFill="1" applyBorder="1"/>
    <xf numFmtId="0" fontId="0" fillId="0" borderId="3" xfId="0" applyBorder="1"/>
    <xf numFmtId="0" fontId="18" fillId="0" borderId="0" xfId="0" applyFont="1"/>
    <xf numFmtId="0" fontId="0" fillId="0" borderId="6" xfId="0" applyBorder="1"/>
    <xf numFmtId="0" fontId="4" fillId="0" borderId="0" xfId="0" applyFont="1"/>
    <xf numFmtId="0" fontId="0" fillId="0" borderId="9" xfId="0" applyBorder="1"/>
    <xf numFmtId="0" fontId="20" fillId="0" borderId="0" xfId="0" applyFont="1"/>
    <xf numFmtId="0" fontId="4" fillId="0" borderId="8" xfId="0" applyFont="1" applyBorder="1" applyAlignment="1">
      <alignment vertical="top" wrapText="1"/>
    </xf>
    <xf numFmtId="0" fontId="18" fillId="0" borderId="8" xfId="0" applyFont="1" applyBorder="1" applyAlignment="1"/>
    <xf numFmtId="44" fontId="4" fillId="0" borderId="8" xfId="10" applyFont="1" applyBorder="1"/>
    <xf numFmtId="0" fontId="4" fillId="2" borderId="8" xfId="0" applyFont="1" applyFill="1" applyBorder="1"/>
    <xf numFmtId="0" fontId="4" fillId="0" borderId="0" xfId="0" applyFont="1" applyBorder="1" applyAlignment="1">
      <alignment wrapText="1"/>
    </xf>
    <xf numFmtId="0" fontId="6" fillId="0" borderId="8" xfId="0" applyFont="1" applyBorder="1" applyAlignment="1">
      <alignment horizontal="center"/>
    </xf>
    <xf numFmtId="44" fontId="0" fillId="0" borderId="8" xfId="10" applyFont="1" applyBorder="1"/>
    <xf numFmtId="0" fontId="0" fillId="2" borderId="8" xfId="0" applyFill="1" applyBorder="1"/>
    <xf numFmtId="0" fontId="20" fillId="0" borderId="2" xfId="0" applyFont="1" applyBorder="1"/>
    <xf numFmtId="0" fontId="0" fillId="0" borderId="26" xfId="0" applyBorder="1"/>
    <xf numFmtId="0" fontId="0" fillId="0" borderId="4" xfId="0" applyBorder="1"/>
    <xf numFmtId="0" fontId="0" fillId="0" borderId="0" xfId="0" applyBorder="1"/>
    <xf numFmtId="0" fontId="0" fillId="0" borderId="7" xfId="0" applyBorder="1"/>
    <xf numFmtId="0" fontId="0" fillId="0" borderId="5" xfId="0" applyBorder="1"/>
    <xf numFmtId="0" fontId="7" fillId="0" borderId="0" xfId="7" applyAlignment="1" applyProtection="1"/>
    <xf numFmtId="0" fontId="4" fillId="0" borderId="0" xfId="0" applyFont="1" applyAlignment="1">
      <alignment horizontal="right"/>
    </xf>
    <xf numFmtId="0" fontId="4" fillId="0" borderId="4" xfId="0" applyFont="1" applyBorder="1"/>
    <xf numFmtId="0" fontId="0" fillId="0" borderId="0" xfId="0" applyAlignment="1">
      <alignment wrapText="1"/>
    </xf>
    <xf numFmtId="0" fontId="0" fillId="0" borderId="0" xfId="0" applyAlignment="1">
      <alignment vertical="center" wrapText="1"/>
    </xf>
    <xf numFmtId="3" fontId="11" fillId="0" borderId="21" xfId="0" applyNumberFormat="1" applyFont="1" applyFill="1" applyBorder="1" applyAlignment="1"/>
    <xf numFmtId="0" fontId="15" fillId="0" borderId="5" xfId="0" applyFont="1" applyFill="1" applyBorder="1" applyAlignment="1">
      <alignment wrapText="1"/>
    </xf>
    <xf numFmtId="0" fontId="9" fillId="2" borderId="20" xfId="0" applyFont="1" applyFill="1" applyBorder="1" applyAlignment="1"/>
    <xf numFmtId="0" fontId="9" fillId="2" borderId="13" xfId="0" applyFont="1" applyFill="1" applyBorder="1" applyAlignment="1"/>
    <xf numFmtId="0" fontId="11" fillId="0" borderId="44" xfId="0" applyFont="1" applyFill="1" applyBorder="1"/>
    <xf numFmtId="0" fontId="11" fillId="0" borderId="45" xfId="0" applyFont="1" applyFill="1" applyBorder="1" applyAlignment="1">
      <alignment horizontal="left"/>
    </xf>
    <xf numFmtId="4" fontId="11" fillId="0" borderId="6" xfId="0" applyNumberFormat="1" applyFont="1" applyFill="1" applyBorder="1" applyAlignment="1">
      <alignment horizontal="center"/>
    </xf>
    <xf numFmtId="3" fontId="9" fillId="2" borderId="0" xfId="0" applyNumberFormat="1" applyFont="1" applyFill="1" applyBorder="1"/>
    <xf numFmtId="0" fontId="18" fillId="0" borderId="0" xfId="0" applyFont="1" applyBorder="1" applyAlignment="1"/>
    <xf numFmtId="0" fontId="40" fillId="0" borderId="0" xfId="0" applyFont="1" applyAlignment="1">
      <alignment horizontal="center"/>
    </xf>
    <xf numFmtId="0" fontId="41" fillId="0" borderId="0" xfId="0" applyFont="1" applyAlignment="1">
      <alignment horizontal="center"/>
    </xf>
    <xf numFmtId="0" fontId="42" fillId="0" borderId="0" xfId="0" applyFont="1"/>
    <xf numFmtId="0" fontId="44" fillId="0" borderId="0" xfId="7" applyFont="1" applyAlignment="1" applyProtection="1"/>
    <xf numFmtId="3" fontId="11" fillId="0" borderId="46" xfId="0" applyNumberFormat="1" applyFont="1" applyFill="1" applyBorder="1"/>
    <xf numFmtId="3" fontId="11" fillId="0" borderId="53" xfId="0" applyNumberFormat="1" applyFont="1" applyFill="1" applyBorder="1"/>
    <xf numFmtId="3" fontId="12" fillId="0" borderId="32" xfId="0" applyNumberFormat="1" applyFont="1" applyFill="1" applyBorder="1" applyAlignment="1"/>
    <xf numFmtId="3" fontId="12" fillId="0" borderId="13" xfId="0" applyNumberFormat="1" applyFont="1" applyFill="1" applyBorder="1" applyAlignment="1"/>
    <xf numFmtId="3" fontId="9" fillId="0" borderId="13" xfId="0" applyNumberFormat="1" applyFont="1" applyFill="1" applyBorder="1" applyAlignment="1"/>
    <xf numFmtId="0" fontId="11" fillId="0" borderId="54" xfId="0" applyFont="1" applyFill="1" applyBorder="1"/>
    <xf numFmtId="0" fontId="9" fillId="2" borderId="55" xfId="0" applyFont="1" applyFill="1" applyBorder="1" applyAlignment="1"/>
    <xf numFmtId="0" fontId="11" fillId="0" borderId="2" xfId="0" applyFont="1" applyFill="1" applyBorder="1" applyAlignment="1">
      <alignment horizontal="left"/>
    </xf>
    <xf numFmtId="0" fontId="9" fillId="0" borderId="3" xfId="0" applyFont="1" applyFill="1" applyBorder="1" applyAlignment="1">
      <alignment horizontal="center"/>
    </xf>
    <xf numFmtId="0" fontId="11" fillId="0" borderId="4" xfId="0" applyFont="1" applyFill="1" applyBorder="1" applyAlignment="1">
      <alignment horizontal="left"/>
    </xf>
    <xf numFmtId="0" fontId="11" fillId="0" borderId="5" xfId="0" applyFont="1" applyFill="1" applyBorder="1" applyAlignment="1">
      <alignment horizontal="left"/>
    </xf>
    <xf numFmtId="0" fontId="9" fillId="0" borderId="6" xfId="0" applyFont="1" applyFill="1" applyBorder="1" applyAlignment="1">
      <alignment horizontal="center"/>
    </xf>
    <xf numFmtId="0" fontId="11" fillId="2" borderId="43" xfId="0" applyFont="1" applyFill="1" applyBorder="1"/>
    <xf numFmtId="0" fontId="11" fillId="2" borderId="32" xfId="0" applyFont="1" applyFill="1" applyBorder="1"/>
    <xf numFmtId="0" fontId="11" fillId="2" borderId="33" xfId="0" applyFont="1" applyFill="1" applyBorder="1"/>
    <xf numFmtId="0" fontId="11" fillId="2" borderId="22" xfId="0" applyFont="1" applyFill="1" applyBorder="1" applyAlignment="1">
      <alignment horizontal="left"/>
    </xf>
    <xf numFmtId="0" fontId="11" fillId="2" borderId="23" xfId="0" applyFont="1" applyFill="1" applyBorder="1" applyAlignment="1">
      <alignment horizontal="left"/>
    </xf>
    <xf numFmtId="0" fontId="11" fillId="2" borderId="24" xfId="0" applyFont="1" applyFill="1" applyBorder="1" applyAlignment="1">
      <alignment horizontal="left"/>
    </xf>
    <xf numFmtId="0" fontId="9" fillId="2" borderId="14" xfId="0" applyFont="1" applyFill="1" applyBorder="1" applyAlignment="1"/>
    <xf numFmtId="0" fontId="9" fillId="2" borderId="15" xfId="0" applyFont="1" applyFill="1" applyBorder="1" applyAlignment="1"/>
    <xf numFmtId="0" fontId="11" fillId="2" borderId="19" xfId="0" applyFont="1" applyFill="1" applyBorder="1" applyAlignment="1"/>
    <xf numFmtId="0" fontId="9" fillId="2" borderId="57" xfId="0" applyFont="1" applyFill="1" applyBorder="1" applyAlignment="1"/>
    <xf numFmtId="0" fontId="9" fillId="2" borderId="58" xfId="0" applyFont="1" applyFill="1" applyBorder="1" applyAlignment="1"/>
    <xf numFmtId="0" fontId="9" fillId="2" borderId="59" xfId="0" applyFont="1" applyFill="1" applyBorder="1" applyAlignment="1"/>
    <xf numFmtId="0" fontId="11" fillId="0" borderId="3" xfId="0" applyFont="1" applyFill="1" applyBorder="1" applyAlignment="1">
      <alignment horizontal="left"/>
    </xf>
    <xf numFmtId="0" fontId="11" fillId="0" borderId="0" xfId="0" applyFont="1" applyFill="1" applyBorder="1" applyAlignment="1">
      <alignment horizontal="left"/>
    </xf>
    <xf numFmtId="0" fontId="11" fillId="0" borderId="6" xfId="0" applyFont="1" applyFill="1" applyBorder="1" applyAlignment="1">
      <alignment horizontal="left"/>
    </xf>
    <xf numFmtId="4" fontId="11" fillId="0" borderId="0" xfId="0" applyNumberFormat="1" applyFont="1" applyFill="1" applyBorder="1" applyAlignment="1">
      <alignment horizontal="center"/>
    </xf>
    <xf numFmtId="0" fontId="15" fillId="0" borderId="4" xfId="0" applyFont="1" applyFill="1" applyBorder="1" applyAlignment="1">
      <alignment wrapText="1"/>
    </xf>
    <xf numFmtId="0" fontId="11" fillId="0" borderId="51" xfId="0" applyFont="1" applyFill="1" applyBorder="1" applyAlignment="1">
      <alignment horizontal="center" wrapText="1"/>
    </xf>
    <xf numFmtId="0" fontId="11" fillId="0" borderId="51" xfId="0" applyFont="1" applyFill="1" applyBorder="1" applyAlignment="1">
      <alignment horizontal="center"/>
    </xf>
    <xf numFmtId="0" fontId="11" fillId="48" borderId="51" xfId="0" applyFont="1" applyFill="1" applyBorder="1" applyAlignment="1">
      <alignment horizontal="center"/>
    </xf>
    <xf numFmtId="0" fontId="9" fillId="0" borderId="20" xfId="0" applyFont="1" applyFill="1" applyBorder="1" applyAlignment="1"/>
    <xf numFmtId="0" fontId="9" fillId="0" borderId="22" xfId="0" applyFont="1" applyFill="1" applyBorder="1" applyAlignment="1"/>
    <xf numFmtId="0" fontId="9" fillId="0" borderId="13" xfId="0" applyFont="1" applyFill="1" applyBorder="1" applyAlignment="1"/>
    <xf numFmtId="0" fontId="9" fillId="0" borderId="23" xfId="0" applyFont="1" applyFill="1" applyBorder="1" applyAlignment="1"/>
    <xf numFmtId="0" fontId="9" fillId="0" borderId="21" xfId="0" applyFont="1" applyFill="1" applyBorder="1" applyAlignment="1"/>
    <xf numFmtId="0" fontId="4" fillId="49" borderId="4" xfId="0" applyFont="1" applyFill="1" applyBorder="1"/>
    <xf numFmtId="0" fontId="0" fillId="0" borderId="0" xfId="0" applyFill="1" applyBorder="1"/>
    <xf numFmtId="0" fontId="0" fillId="49" borderId="4" xfId="0" applyFill="1" applyBorder="1"/>
    <xf numFmtId="0" fontId="4" fillId="0" borderId="4" xfId="0" applyFont="1" applyFill="1" applyBorder="1"/>
    <xf numFmtId="0" fontId="18" fillId="0" borderId="4" xfId="0" applyFont="1" applyBorder="1"/>
    <xf numFmtId="0" fontId="49" fillId="0" borderId="4" xfId="0" applyFont="1" applyBorder="1"/>
    <xf numFmtId="165" fontId="49" fillId="0" borderId="0" xfId="0" applyNumberFormat="1" applyFont="1" applyFill="1" applyBorder="1"/>
    <xf numFmtId="165" fontId="49" fillId="0" borderId="62" xfId="0" applyNumberFormat="1" applyFont="1" applyFill="1" applyBorder="1"/>
    <xf numFmtId="0" fontId="0" fillId="0" borderId="0" xfId="0" applyAlignment="1"/>
    <xf numFmtId="0" fontId="51" fillId="0" borderId="0" xfId="0" applyFont="1" applyAlignment="1"/>
    <xf numFmtId="0" fontId="51" fillId="0" borderId="0" xfId="0" applyFont="1" applyAlignment="1">
      <alignment horizontal="center"/>
    </xf>
    <xf numFmtId="0" fontId="49" fillId="2" borderId="8" xfId="0" applyFont="1" applyFill="1" applyBorder="1"/>
    <xf numFmtId="44" fontId="49" fillId="0" borderId="8" xfId="10" applyFont="1" applyBorder="1"/>
    <xf numFmtId="3" fontId="52" fillId="2" borderId="30" xfId="0" applyNumberFormat="1" applyFont="1" applyFill="1" applyBorder="1" applyAlignment="1">
      <alignment wrapText="1"/>
    </xf>
    <xf numFmtId="3" fontId="52" fillId="2" borderId="8" xfId="0" applyNumberFormat="1" applyFont="1" applyFill="1" applyBorder="1"/>
    <xf numFmtId="44" fontId="53" fillId="0" borderId="8" xfId="0" applyNumberFormat="1" applyFont="1" applyBorder="1" applyAlignment="1"/>
    <xf numFmtId="0" fontId="48" fillId="0" borderId="4" xfId="0" applyFont="1" applyBorder="1"/>
    <xf numFmtId="0" fontId="48" fillId="0" borderId="67" xfId="0" applyFont="1" applyBorder="1"/>
    <xf numFmtId="0" fontId="40" fillId="0" borderId="0" xfId="0" applyFont="1" applyAlignment="1">
      <alignment horizontal="center"/>
    </xf>
    <xf numFmtId="0" fontId="9" fillId="2" borderId="6" xfId="0" applyFont="1" applyFill="1" applyBorder="1" applyAlignment="1"/>
    <xf numFmtId="0" fontId="11" fillId="2" borderId="20" xfId="0" applyFont="1" applyFill="1" applyBorder="1" applyAlignment="1"/>
    <xf numFmtId="3" fontId="11" fillId="0" borderId="6" xfId="0" applyNumberFormat="1" applyFont="1" applyFill="1" applyBorder="1" applyAlignment="1">
      <alignment horizontal="left"/>
    </xf>
    <xf numFmtId="3" fontId="11" fillId="0" borderId="25" xfId="0" applyNumberFormat="1" applyFont="1" applyBorder="1" applyAlignment="1">
      <alignment horizontal="center" wrapText="1"/>
    </xf>
    <xf numFmtId="0" fontId="0" fillId="0" borderId="0" xfId="0" applyProtection="1"/>
    <xf numFmtId="0" fontId="20" fillId="0" borderId="0" xfId="0" applyFont="1" applyProtection="1"/>
    <xf numFmtId="44" fontId="20" fillId="0" borderId="8" xfId="2735" applyNumberFormat="1" applyFont="1" applyFill="1" applyBorder="1" applyAlignment="1" applyProtection="1">
      <alignment horizontal="center"/>
      <protection locked="0"/>
    </xf>
    <xf numFmtId="0" fontId="20" fillId="48" borderId="29" xfId="0" applyFont="1" applyFill="1" applyBorder="1" applyProtection="1"/>
    <xf numFmtId="0" fontId="20" fillId="48" borderId="31" xfId="0" applyFont="1" applyFill="1" applyBorder="1" applyProtection="1"/>
    <xf numFmtId="0" fontId="20" fillId="48" borderId="50" xfId="0" applyFont="1" applyFill="1" applyBorder="1" applyProtection="1"/>
    <xf numFmtId="0" fontId="20" fillId="0" borderId="0" xfId="0" applyFont="1" applyAlignment="1">
      <alignment vertical="center" wrapText="1"/>
    </xf>
    <xf numFmtId="0" fontId="20" fillId="0" borderId="0" xfId="0" applyFont="1" applyAlignment="1" applyProtection="1">
      <alignment horizontal="center"/>
    </xf>
    <xf numFmtId="0" fontId="20" fillId="0" borderId="8" xfId="0" applyFont="1" applyBorder="1" applyProtection="1"/>
    <xf numFmtId="0" fontId="56" fillId="0" borderId="0" xfId="0" applyFont="1" applyAlignment="1" applyProtection="1">
      <alignment horizontal="center"/>
    </xf>
    <xf numFmtId="0" fontId="20" fillId="0" borderId="0" xfId="0" applyFont="1" applyAlignment="1">
      <alignment horizontal="center" vertical="center" wrapText="1"/>
    </xf>
    <xf numFmtId="0" fontId="56" fillId="0" borderId="0" xfId="0" applyFont="1" applyBorder="1" applyAlignment="1" applyProtection="1"/>
    <xf numFmtId="44" fontId="20" fillId="0" borderId="48" xfId="2735" applyNumberFormat="1" applyFont="1" applyFill="1" applyBorder="1" applyAlignment="1" applyProtection="1">
      <alignment horizontal="center"/>
      <protection locked="0"/>
    </xf>
    <xf numFmtId="0" fontId="20" fillId="48" borderId="60" xfId="0" applyFont="1" applyFill="1" applyBorder="1" applyProtection="1"/>
    <xf numFmtId="0" fontId="57" fillId="0" borderId="46" xfId="0" applyFont="1" applyBorder="1" applyAlignment="1" applyProtection="1">
      <alignment horizontal="center" vertical="top"/>
    </xf>
    <xf numFmtId="0" fontId="57" fillId="0" borderId="52" xfId="0" applyFont="1" applyBorder="1" applyAlignment="1" applyProtection="1">
      <alignment horizontal="center" vertical="top"/>
    </xf>
    <xf numFmtId="0" fontId="56" fillId="0" borderId="16" xfId="0" applyFont="1" applyBorder="1" applyAlignment="1" applyProtection="1">
      <alignment horizontal="center" vertical="top" wrapText="1"/>
    </xf>
    <xf numFmtId="0" fontId="20" fillId="0" borderId="48" xfId="0" applyFont="1" applyBorder="1" applyProtection="1"/>
    <xf numFmtId="0" fontId="57" fillId="0" borderId="16" xfId="0" applyFont="1" applyBorder="1" applyAlignment="1" applyProtection="1">
      <alignment vertical="top"/>
    </xf>
    <xf numFmtId="0" fontId="57" fillId="0" borderId="0" xfId="0" applyFont="1" applyProtection="1"/>
    <xf numFmtId="0" fontId="18" fillId="0" borderId="0" xfId="0" applyFont="1" applyProtection="1"/>
    <xf numFmtId="0" fontId="20" fillId="0" borderId="8" xfId="0" applyFont="1" applyBorder="1" applyAlignment="1">
      <alignment horizontal="center" vertical="center" wrapText="1"/>
    </xf>
    <xf numFmtId="0" fontId="0" fillId="0" borderId="12" xfId="0" applyFill="1" applyBorder="1"/>
    <xf numFmtId="0" fontId="58" fillId="0" borderId="12" xfId="0" applyFont="1" applyFill="1" applyBorder="1" applyAlignment="1">
      <alignment vertical="center" wrapText="1"/>
    </xf>
    <xf numFmtId="0" fontId="58" fillId="0" borderId="12" xfId="0" applyFont="1" applyFill="1" applyBorder="1" applyAlignment="1">
      <alignment horizontal="center" vertical="center" wrapText="1"/>
    </xf>
    <xf numFmtId="49" fontId="0" fillId="0" borderId="0" xfId="0" applyNumberFormat="1"/>
    <xf numFmtId="0" fontId="59" fillId="0" borderId="0" xfId="1791" applyFont="1" applyFill="1" applyBorder="1" applyAlignment="1">
      <alignment horizontal="left" vertical="top" wrapText="1"/>
    </xf>
    <xf numFmtId="0" fontId="59" fillId="0" borderId="0" xfId="0" applyFont="1" applyFill="1" applyBorder="1" applyAlignment="1">
      <alignment vertical="top" wrapText="1"/>
    </xf>
    <xf numFmtId="0" fontId="8" fillId="0" borderId="0" xfId="0" applyFont="1" applyFill="1" applyAlignment="1">
      <alignment vertical="top" wrapText="1"/>
    </xf>
    <xf numFmtId="0" fontId="8" fillId="0" borderId="0" xfId="0" applyFont="1" applyFill="1" applyAlignment="1">
      <alignment horizontal="center" vertical="top" wrapText="1"/>
    </xf>
    <xf numFmtId="0" fontId="0" fillId="0" borderId="0" xfId="0" applyFill="1"/>
    <xf numFmtId="0" fontId="8" fillId="0" borderId="0" xfId="0" applyFont="1" applyFill="1" applyAlignment="1">
      <alignment horizontal="center" vertical="top"/>
    </xf>
    <xf numFmtId="0" fontId="59" fillId="0" borderId="0" xfId="0" applyNumberFormat="1" applyFont="1" applyFill="1" applyBorder="1" applyAlignment="1">
      <alignment vertical="top" wrapText="1"/>
    </xf>
    <xf numFmtId="0" fontId="60" fillId="0" borderId="0" xfId="0" applyFont="1" applyFill="1" applyBorder="1" applyAlignment="1">
      <alignment vertical="top" wrapText="1"/>
    </xf>
    <xf numFmtId="0" fontId="60" fillId="0" borderId="0" xfId="0" applyFont="1" applyFill="1" applyBorder="1" applyAlignment="1">
      <alignment vertical="top"/>
    </xf>
    <xf numFmtId="0" fontId="60" fillId="0" borderId="0" xfId="0" applyFont="1" applyFill="1" applyAlignment="1">
      <alignment vertical="top" wrapText="1"/>
    </xf>
    <xf numFmtId="0" fontId="60" fillId="0" borderId="0" xfId="0" applyFont="1" applyFill="1" applyBorder="1" applyAlignment="1">
      <alignment horizontal="center" vertical="top"/>
    </xf>
    <xf numFmtId="0" fontId="59" fillId="0" borderId="0" xfId="2100" applyFont="1" applyFill="1" applyBorder="1" applyAlignment="1">
      <alignment horizontal="left" vertical="top" wrapText="1"/>
    </xf>
    <xf numFmtId="0" fontId="8" fillId="0" borderId="0" xfId="1791" applyFont="1" applyFill="1" applyBorder="1" applyAlignment="1">
      <alignment horizontal="left" vertical="top" wrapText="1"/>
    </xf>
    <xf numFmtId="0" fontId="8" fillId="0" borderId="0" xfId="0" applyNumberFormat="1" applyFont="1" applyFill="1" applyAlignment="1">
      <alignment vertical="top" wrapText="1"/>
    </xf>
    <xf numFmtId="0" fontId="60" fillId="0" borderId="0" xfId="0" applyFont="1" applyFill="1" applyBorder="1" applyAlignment="1">
      <alignment horizontal="center" vertical="top" wrapText="1"/>
    </xf>
    <xf numFmtId="44" fontId="60" fillId="0" borderId="0" xfId="10" applyFont="1" applyFill="1" applyBorder="1" applyAlignment="1">
      <alignment horizontal="center" vertical="top" wrapText="1"/>
    </xf>
    <xf numFmtId="0" fontId="8" fillId="0" borderId="0" xfId="0" applyFont="1" applyFill="1" applyBorder="1" applyAlignment="1">
      <alignment vertical="top" wrapText="1"/>
    </xf>
    <xf numFmtId="0" fontId="8" fillId="0" borderId="0" xfId="0" applyFont="1" applyFill="1" applyBorder="1" applyAlignment="1">
      <alignment vertical="top"/>
    </xf>
    <xf numFmtId="0" fontId="61" fillId="0" borderId="0" xfId="0" applyFont="1" applyFill="1" applyAlignment="1">
      <alignment vertical="top" wrapText="1"/>
    </xf>
    <xf numFmtId="44" fontId="59" fillId="0" borderId="0" xfId="10" applyFont="1" applyFill="1" applyBorder="1" applyAlignment="1">
      <alignment horizontal="left" vertical="top" wrapText="1"/>
    </xf>
    <xf numFmtId="0" fontId="59" fillId="0" borderId="0" xfId="10" applyNumberFormat="1" applyFont="1" applyFill="1" applyBorder="1" applyAlignment="1">
      <alignment vertical="top" wrapText="1"/>
    </xf>
    <xf numFmtId="44" fontId="60" fillId="0" borderId="0" xfId="10" applyFont="1" applyFill="1" applyBorder="1" applyAlignment="1">
      <alignment vertical="top" wrapText="1"/>
    </xf>
    <xf numFmtId="44" fontId="59" fillId="0" borderId="0" xfId="10" applyFont="1" applyFill="1" applyBorder="1" applyAlignment="1">
      <alignment vertical="top" wrapText="1"/>
    </xf>
    <xf numFmtId="44" fontId="8" fillId="0" borderId="0" xfId="10" applyFont="1" applyFill="1" applyAlignment="1">
      <alignment horizontal="center" vertical="top"/>
    </xf>
    <xf numFmtId="44" fontId="8" fillId="0" borderId="0" xfId="10" applyFont="1" applyFill="1" applyAlignment="1">
      <alignment vertical="top" wrapText="1"/>
    </xf>
    <xf numFmtId="0" fontId="60" fillId="0" borderId="0" xfId="0" applyNumberFormat="1" applyFont="1" applyFill="1" applyBorder="1" applyAlignment="1">
      <alignment vertical="top" wrapText="1"/>
    </xf>
    <xf numFmtId="0" fontId="0" fillId="0" borderId="0" xfId="0" applyFill="1" applyAlignment="1">
      <alignment horizontal="left"/>
    </xf>
    <xf numFmtId="0" fontId="56" fillId="0" borderId="8" xfId="0" applyFont="1" applyBorder="1" applyAlignment="1" applyProtection="1">
      <alignment horizontal="center"/>
    </xf>
    <xf numFmtId="44" fontId="0" fillId="0" borderId="0" xfId="0" applyNumberFormat="1" applyAlignment="1">
      <alignment wrapText="1"/>
    </xf>
    <xf numFmtId="0" fontId="9" fillId="2" borderId="48" xfId="9" applyNumberFormat="1" applyFont="1" applyFill="1" applyBorder="1" applyAlignment="1">
      <alignment horizontal="center"/>
    </xf>
    <xf numFmtId="0" fontId="11" fillId="2" borderId="8" xfId="9" applyNumberFormat="1" applyFont="1" applyFill="1" applyBorder="1" applyAlignment="1">
      <alignment horizontal="center"/>
    </xf>
    <xf numFmtId="0" fontId="9" fillId="2" borderId="8" xfId="9" applyNumberFormat="1" applyFont="1" applyFill="1" applyBorder="1" applyAlignment="1">
      <alignment horizontal="center"/>
    </xf>
    <xf numFmtId="44" fontId="9" fillId="2" borderId="48" xfId="10" applyNumberFormat="1" applyFont="1" applyFill="1" applyBorder="1"/>
    <xf numFmtId="44" fontId="9" fillId="0" borderId="48" xfId="10" applyFont="1" applyFill="1" applyBorder="1" applyAlignment="1">
      <alignment shrinkToFit="1"/>
    </xf>
    <xf numFmtId="44" fontId="9" fillId="48" borderId="48" xfId="10" applyFont="1" applyFill="1" applyBorder="1" applyAlignment="1">
      <alignment shrinkToFit="1"/>
    </xf>
    <xf numFmtId="44" fontId="9" fillId="2" borderId="48" xfId="10" applyFont="1" applyFill="1" applyBorder="1"/>
    <xf numFmtId="44" fontId="9" fillId="0" borderId="8" xfId="10" applyFont="1" applyFill="1" applyBorder="1" applyAlignment="1">
      <alignment shrinkToFit="1"/>
    </xf>
    <xf numFmtId="44" fontId="9" fillId="48" borderId="8" xfId="10" applyFont="1" applyFill="1" applyBorder="1" applyAlignment="1">
      <alignment shrinkToFit="1"/>
    </xf>
    <xf numFmtId="3" fontId="11" fillId="2" borderId="30" xfId="0" applyNumberFormat="1" applyFont="1" applyFill="1" applyBorder="1"/>
    <xf numFmtId="3" fontId="11" fillId="2" borderId="8" xfId="0" applyNumberFormat="1" applyFont="1" applyFill="1" applyBorder="1"/>
    <xf numFmtId="3" fontId="9" fillId="2" borderId="30" xfId="0" applyNumberFormat="1" applyFont="1" applyFill="1" applyBorder="1"/>
    <xf numFmtId="3" fontId="9" fillId="2" borderId="8" xfId="0" applyNumberFormat="1" applyFont="1" applyFill="1" applyBorder="1"/>
    <xf numFmtId="3" fontId="11" fillId="2" borderId="63" xfId="0" applyNumberFormat="1" applyFont="1" applyFill="1" applyBorder="1" applyAlignment="1">
      <alignment wrapText="1"/>
    </xf>
    <xf numFmtId="3" fontId="11" fillId="2" borderId="64" xfId="0" applyNumberFormat="1" applyFont="1" applyFill="1" applyBorder="1"/>
    <xf numFmtId="0" fontId="9" fillId="2" borderId="61" xfId="0" applyFont="1" applyFill="1" applyBorder="1" applyAlignment="1">
      <alignment wrapText="1"/>
    </xf>
    <xf numFmtId="0" fontId="9" fillId="2" borderId="48" xfId="0" applyFont="1" applyFill="1" applyBorder="1"/>
    <xf numFmtId="3" fontId="9" fillId="2" borderId="30" xfId="0" applyNumberFormat="1" applyFont="1" applyFill="1" applyBorder="1" applyAlignment="1">
      <alignment wrapText="1"/>
    </xf>
    <xf numFmtId="0" fontId="9" fillId="2" borderId="48" xfId="39" applyNumberFormat="1" applyFont="1" applyFill="1" applyBorder="1" applyAlignment="1">
      <alignment horizontal="center"/>
    </xf>
    <xf numFmtId="0" fontId="9" fillId="2" borderId="8" xfId="39" applyNumberFormat="1" applyFont="1" applyFill="1" applyBorder="1" applyAlignment="1">
      <alignment horizontal="center"/>
    </xf>
    <xf numFmtId="0" fontId="9" fillId="2" borderId="32" xfId="0" applyFont="1" applyFill="1" applyBorder="1"/>
    <xf numFmtId="9" fontId="9" fillId="2" borderId="8" xfId="0" applyNumberFormat="1" applyFont="1" applyFill="1" applyBorder="1" applyAlignment="1">
      <alignment horizontal="left"/>
    </xf>
    <xf numFmtId="44" fontId="4" fillId="0" borderId="8" xfId="41" applyFont="1" applyBorder="1"/>
    <xf numFmtId="165" fontId="4" fillId="0" borderId="65" xfId="0" applyNumberFormat="1" applyFont="1" applyFill="1" applyBorder="1"/>
    <xf numFmtId="165" fontId="4" fillId="0" borderId="66" xfId="0" applyNumberFormat="1" applyFont="1" applyFill="1" applyBorder="1"/>
    <xf numFmtId="0" fontId="56" fillId="3" borderId="8" xfId="0" applyFont="1" applyFill="1" applyBorder="1" applyAlignment="1" applyProtection="1">
      <alignment horizontal="center"/>
    </xf>
    <xf numFmtId="0" fontId="11" fillId="0" borderId="0" xfId="0" applyFont="1"/>
    <xf numFmtId="3" fontId="11" fillId="0" borderId="51" xfId="0" applyNumberFormat="1" applyFont="1" applyFill="1" applyBorder="1"/>
    <xf numFmtId="44" fontId="11" fillId="0" borderId="51" xfId="10" applyFont="1" applyFill="1" applyBorder="1" applyAlignment="1">
      <alignment shrinkToFit="1"/>
    </xf>
    <xf numFmtId="44" fontId="11" fillId="48" borderId="51" xfId="10" applyFont="1" applyFill="1" applyBorder="1" applyAlignment="1">
      <alignment shrinkToFit="1"/>
    </xf>
    <xf numFmtId="0" fontId="57" fillId="3" borderId="51" xfId="0" applyFont="1" applyFill="1" applyBorder="1" applyAlignment="1" applyProtection="1">
      <alignment horizontal="center" vertical="top"/>
    </xf>
    <xf numFmtId="44" fontId="11" fillId="2" borderId="48" xfId="10" applyFont="1" applyFill="1" applyBorder="1"/>
    <xf numFmtId="44" fontId="11" fillId="0" borderId="8" xfId="10" applyFont="1" applyFill="1" applyBorder="1" applyAlignment="1">
      <alignment shrinkToFit="1"/>
    </xf>
    <xf numFmtId="44" fontId="11" fillId="48" borderId="8" xfId="10" applyFont="1" applyFill="1" applyBorder="1" applyAlignment="1">
      <alignment shrinkToFit="1"/>
    </xf>
    <xf numFmtId="44" fontId="11" fillId="0" borderId="48" xfId="10" applyFont="1" applyFill="1" applyBorder="1" applyAlignment="1">
      <alignment shrinkToFit="1"/>
    </xf>
    <xf numFmtId="0" fontId="11" fillId="2" borderId="64" xfId="9" applyNumberFormat="1" applyFont="1" applyFill="1" applyBorder="1" applyAlignment="1">
      <alignment horizontal="center"/>
    </xf>
    <xf numFmtId="44" fontId="9" fillId="0" borderId="0" xfId="10" applyFont="1" applyFill="1" applyBorder="1" applyAlignment="1">
      <alignment shrinkToFit="1"/>
    </xf>
    <xf numFmtId="44" fontId="9" fillId="0" borderId="47" xfId="10" applyFont="1" applyFill="1" applyBorder="1" applyAlignment="1">
      <alignment shrinkToFit="1"/>
    </xf>
    <xf numFmtId="168" fontId="11" fillId="0" borderId="10" xfId="10" applyNumberFormat="1" applyFont="1" applyFill="1" applyBorder="1" applyAlignment="1">
      <alignment shrinkToFit="1"/>
    </xf>
    <xf numFmtId="168" fontId="11" fillId="0" borderId="10" xfId="10" applyNumberFormat="1" applyFont="1" applyFill="1" applyBorder="1"/>
    <xf numFmtId="168" fontId="11" fillId="0" borderId="11" xfId="10" applyNumberFormat="1" applyFont="1" applyFill="1" applyBorder="1" applyAlignment="1">
      <alignment shrinkToFit="1"/>
    </xf>
    <xf numFmtId="0" fontId="9" fillId="0" borderId="0" xfId="0" applyFont="1" applyFill="1" applyBorder="1" applyAlignment="1">
      <alignment horizontal="center"/>
    </xf>
    <xf numFmtId="3" fontId="15" fillId="0" borderId="21" xfId="0" applyNumberFormat="1" applyFont="1" applyFill="1" applyBorder="1" applyAlignment="1">
      <alignment shrinkToFit="1"/>
    </xf>
    <xf numFmtId="0" fontId="9" fillId="2" borderId="61" xfId="0" applyFont="1" applyFill="1" applyBorder="1" applyAlignment="1">
      <alignment horizontal="left" wrapText="1"/>
    </xf>
    <xf numFmtId="0" fontId="43" fillId="0" borderId="0" xfId="0" applyNumberFormat="1" applyFont="1" applyAlignment="1"/>
    <xf numFmtId="0" fontId="40" fillId="0" borderId="0" xfId="0" applyFont="1" applyAlignment="1">
      <alignment horizontal="center"/>
    </xf>
    <xf numFmtId="10" fontId="17" fillId="3" borderId="4" xfId="0" applyNumberFormat="1" applyFont="1" applyFill="1" applyBorder="1" applyAlignment="1">
      <alignment horizontal="center"/>
    </xf>
    <xf numFmtId="10" fontId="17" fillId="3" borderId="0" xfId="0" applyNumberFormat="1" applyFont="1" applyFill="1" applyBorder="1" applyAlignment="1">
      <alignment horizontal="center"/>
    </xf>
    <xf numFmtId="0" fontId="14" fillId="3" borderId="0" xfId="0" applyFont="1" applyFill="1" applyBorder="1" applyAlignment="1">
      <alignment horizontal="center"/>
    </xf>
    <xf numFmtId="10" fontId="15" fillId="0" borderId="4" xfId="0" applyNumberFormat="1" applyFont="1" applyFill="1" applyBorder="1" applyAlignment="1">
      <alignment horizontal="center"/>
    </xf>
    <xf numFmtId="10" fontId="15" fillId="0" borderId="0" xfId="0" applyNumberFormat="1" applyFont="1" applyFill="1" applyBorder="1" applyAlignment="1">
      <alignment horizontal="center"/>
    </xf>
    <xf numFmtId="0" fontId="9" fillId="0" borderId="0" xfId="0" applyFont="1" applyFill="1" applyBorder="1" applyAlignment="1">
      <alignment horizontal="center"/>
    </xf>
    <xf numFmtId="10" fontId="15" fillId="0" borderId="18" xfId="0" applyNumberFormat="1" applyFont="1" applyFill="1" applyBorder="1" applyAlignment="1">
      <alignment horizontal="center"/>
    </xf>
    <xf numFmtId="10" fontId="15" fillId="0" borderId="12" xfId="0" applyNumberFormat="1" applyFont="1" applyFill="1" applyBorder="1" applyAlignment="1">
      <alignment horizontal="center"/>
    </xf>
    <xf numFmtId="0" fontId="9" fillId="0" borderId="12" xfId="0" applyFont="1" applyBorder="1" applyAlignment="1">
      <alignment horizontal="center"/>
    </xf>
    <xf numFmtId="3" fontId="15" fillId="0" borderId="33" xfId="0" applyNumberFormat="1" applyFont="1" applyFill="1" applyBorder="1" applyAlignment="1">
      <alignment shrinkToFit="1"/>
    </xf>
    <xf numFmtId="3" fontId="15" fillId="0" borderId="21" xfId="0" applyNumberFormat="1" applyFont="1" applyFill="1" applyBorder="1" applyAlignment="1">
      <alignment shrinkToFit="1"/>
    </xf>
    <xf numFmtId="3" fontId="11" fillId="0" borderId="53" xfId="0" applyNumberFormat="1" applyFont="1" applyFill="1" applyBorder="1" applyAlignment="1">
      <alignment horizontal="left"/>
    </xf>
    <xf numFmtId="3" fontId="11" fillId="0" borderId="25" xfId="0" applyNumberFormat="1" applyFont="1" applyFill="1" applyBorder="1" applyAlignment="1">
      <alignment horizontal="left"/>
    </xf>
    <xf numFmtId="3" fontId="9" fillId="0" borderId="68" xfId="0" applyNumberFormat="1" applyFont="1" applyFill="1" applyBorder="1" applyAlignment="1">
      <alignment horizontal="center"/>
    </xf>
    <xf numFmtId="3" fontId="9" fillId="0" borderId="25" xfId="0" applyNumberFormat="1" applyFont="1" applyFill="1" applyBorder="1" applyAlignment="1">
      <alignment horizontal="center"/>
    </xf>
    <xf numFmtId="0" fontId="9" fillId="2" borderId="32" xfId="0" applyFont="1" applyFill="1" applyBorder="1" applyAlignment="1">
      <alignment horizontal="left" wrapText="1"/>
    </xf>
    <xf numFmtId="0" fontId="9" fillId="2" borderId="13" xfId="0" applyFont="1" applyFill="1" applyBorder="1" applyAlignment="1">
      <alignment horizontal="left" wrapText="1"/>
    </xf>
    <xf numFmtId="0" fontId="9" fillId="2" borderId="23" xfId="0" applyFont="1" applyFill="1" applyBorder="1" applyAlignment="1">
      <alignment horizontal="left" wrapText="1"/>
    </xf>
    <xf numFmtId="0" fontId="9" fillId="2" borderId="32" xfId="0" applyFont="1" applyFill="1" applyBorder="1" applyAlignment="1">
      <alignment horizontal="center"/>
    </xf>
    <xf numFmtId="0" fontId="9" fillId="2" borderId="13" xfId="0" applyFont="1" applyFill="1" applyBorder="1" applyAlignment="1">
      <alignment horizontal="center"/>
    </xf>
    <xf numFmtId="0" fontId="10" fillId="0" borderId="0" xfId="0" applyFont="1" applyAlignment="1">
      <alignment horizontal="center"/>
    </xf>
    <xf numFmtId="0" fontId="10" fillId="0" borderId="0" xfId="0" applyFont="1" applyBorder="1" applyAlignment="1">
      <alignment horizontal="center"/>
    </xf>
    <xf numFmtId="0" fontId="11" fillId="0" borderId="43" xfId="0" applyFont="1" applyFill="1" applyBorder="1" applyAlignment="1">
      <alignment horizontal="left"/>
    </xf>
    <xf numFmtId="0" fontId="11" fillId="0" borderId="20" xfId="0" applyFont="1" applyFill="1" applyBorder="1" applyAlignment="1">
      <alignment horizontal="left"/>
    </xf>
    <xf numFmtId="0" fontId="9" fillId="2" borderId="28" xfId="0" applyFont="1" applyFill="1" applyBorder="1" applyAlignment="1">
      <alignment horizontal="center"/>
    </xf>
    <xf numFmtId="0" fontId="9" fillId="2" borderId="27" xfId="0" applyFont="1" applyFill="1" applyBorder="1" applyAlignment="1">
      <alignment horizontal="center"/>
    </xf>
    <xf numFmtId="0" fontId="9" fillId="2" borderId="29" xfId="0" applyFont="1" applyFill="1" applyBorder="1" applyAlignment="1">
      <alignment horizontal="center"/>
    </xf>
    <xf numFmtId="0" fontId="11" fillId="0" borderId="32" xfId="0" applyFont="1" applyFill="1" applyBorder="1" applyAlignment="1">
      <alignment horizontal="left"/>
    </xf>
    <xf numFmtId="0" fontId="11" fillId="0" borderId="13" xfId="0" applyFont="1" applyFill="1" applyBorder="1" applyAlignment="1">
      <alignment horizontal="left"/>
    </xf>
    <xf numFmtId="14" fontId="9" fillId="2" borderId="30" xfId="0" applyNumberFormat="1" applyFont="1" applyFill="1" applyBorder="1" applyAlignment="1">
      <alignment horizontal="center"/>
    </xf>
    <xf numFmtId="0" fontId="9" fillId="2" borderId="8" xfId="0" applyFont="1" applyFill="1" applyBorder="1" applyAlignment="1">
      <alignment horizontal="center"/>
    </xf>
    <xf numFmtId="0" fontId="9" fillId="2" borderId="31" xfId="0" applyFont="1" applyFill="1" applyBorder="1" applyAlignment="1">
      <alignment horizontal="center"/>
    </xf>
    <xf numFmtId="0" fontId="9" fillId="2" borderId="30" xfId="0" applyFont="1" applyFill="1" applyBorder="1" applyAlignment="1">
      <alignment horizontal="center"/>
    </xf>
    <xf numFmtId="0" fontId="11" fillId="0" borderId="56" xfId="0" applyFont="1" applyFill="1" applyBorder="1" applyAlignment="1">
      <alignment horizontal="left"/>
    </xf>
    <xf numFmtId="0" fontId="11" fillId="0" borderId="21" xfId="0" applyFont="1" applyFill="1" applyBorder="1" applyAlignment="1">
      <alignment horizontal="left"/>
    </xf>
    <xf numFmtId="0" fontId="9" fillId="2" borderId="49" xfId="0" applyFont="1" applyFill="1" applyBorder="1" applyAlignment="1">
      <alignment horizontal="center"/>
    </xf>
    <xf numFmtId="0" fontId="9" fillId="2" borderId="47" xfId="0" applyFont="1" applyFill="1" applyBorder="1" applyAlignment="1">
      <alignment horizontal="center"/>
    </xf>
    <xf numFmtId="0" fontId="9" fillId="2" borderId="50" xfId="0" applyFont="1" applyFill="1" applyBorder="1" applyAlignment="1">
      <alignment horizontal="center"/>
    </xf>
    <xf numFmtId="0" fontId="4" fillId="0" borderId="0" xfId="0" applyFont="1" applyBorder="1"/>
    <xf numFmtId="0" fontId="21" fillId="0" borderId="0" xfId="0" applyFont="1" applyBorder="1" applyAlignment="1">
      <alignment horizontal="center"/>
    </xf>
    <xf numFmtId="0" fontId="18" fillId="0" borderId="0" xfId="0" applyFont="1" applyBorder="1" applyAlignment="1">
      <alignment wrapText="1"/>
    </xf>
    <xf numFmtId="0" fontId="4" fillId="0" borderId="0" xfId="0" applyFont="1" applyBorder="1" applyAlignment="1">
      <alignment wrapText="1"/>
    </xf>
    <xf numFmtId="0" fontId="0" fillId="2" borderId="15" xfId="0" applyFill="1" applyBorder="1" applyAlignment="1">
      <alignment horizontal="center"/>
    </xf>
    <xf numFmtId="0" fontId="0" fillId="2" borderId="13" xfId="0" applyFill="1" applyBorder="1" applyAlignment="1">
      <alignment horizontal="center"/>
    </xf>
    <xf numFmtId="0" fontId="0" fillId="2" borderId="14" xfId="0" applyFill="1" applyBorder="1" applyAlignment="1">
      <alignment horizontal="center"/>
    </xf>
    <xf numFmtId="0" fontId="6" fillId="0" borderId="15" xfId="0" applyFont="1" applyBorder="1" applyAlignment="1">
      <alignment horizontal="right"/>
    </xf>
    <xf numFmtId="0" fontId="6" fillId="0" borderId="14" xfId="0" applyFont="1" applyBorder="1" applyAlignment="1">
      <alignment horizontal="right"/>
    </xf>
    <xf numFmtId="0" fontId="6" fillId="0" borderId="15" xfId="0" applyFont="1" applyBorder="1" applyAlignment="1">
      <alignment horizontal="center"/>
    </xf>
    <xf numFmtId="0" fontId="6" fillId="0" borderId="13" xfId="0" applyFont="1" applyBorder="1" applyAlignment="1">
      <alignment horizontal="center"/>
    </xf>
    <xf numFmtId="0" fontId="6" fillId="0" borderId="14" xfId="0" applyFont="1" applyBorder="1" applyAlignment="1">
      <alignment horizontal="center"/>
    </xf>
    <xf numFmtId="0" fontId="4" fillId="2" borderId="15" xfId="0" applyFont="1" applyFill="1" applyBorder="1" applyAlignment="1">
      <alignment horizontal="center"/>
    </xf>
    <xf numFmtId="0" fontId="4" fillId="2" borderId="13" xfId="0" applyFont="1" applyFill="1" applyBorder="1" applyAlignment="1">
      <alignment horizontal="center"/>
    </xf>
    <xf numFmtId="0" fontId="4" fillId="2" borderId="14" xfId="0" applyFont="1" applyFill="1" applyBorder="1" applyAlignment="1">
      <alignment horizontal="center"/>
    </xf>
    <xf numFmtId="3" fontId="9" fillId="2" borderId="48" xfId="0" applyNumberFormat="1" applyFont="1" applyFill="1" applyBorder="1"/>
    <xf numFmtId="3" fontId="52" fillId="2" borderId="61" xfId="0" applyNumberFormat="1" applyFont="1" applyFill="1" applyBorder="1" applyAlignment="1">
      <alignment wrapText="1"/>
    </xf>
    <xf numFmtId="0" fontId="11" fillId="50" borderId="51" xfId="0" applyFont="1" applyFill="1" applyBorder="1" applyAlignment="1">
      <alignment horizontal="center" wrapText="1"/>
    </xf>
    <xf numFmtId="0" fontId="11" fillId="50" borderId="51" xfId="0" applyFont="1" applyFill="1" applyBorder="1" applyAlignment="1">
      <alignment horizontal="center"/>
    </xf>
    <xf numFmtId="0" fontId="9" fillId="50" borderId="48" xfId="9" applyNumberFormat="1" applyFont="1" applyFill="1" applyBorder="1" applyAlignment="1">
      <alignment horizontal="center"/>
    </xf>
    <xf numFmtId="44" fontId="9" fillId="50" borderId="48" xfId="10" applyFont="1" applyFill="1" applyBorder="1" applyAlignment="1">
      <alignment shrinkToFit="1"/>
    </xf>
    <xf numFmtId="0" fontId="9" fillId="50" borderId="8" xfId="9" applyNumberFormat="1" applyFont="1" applyFill="1" applyBorder="1" applyAlignment="1">
      <alignment horizontal="center"/>
    </xf>
    <xf numFmtId="44" fontId="9" fillId="50" borderId="8" xfId="10" applyFont="1" applyFill="1" applyBorder="1" applyAlignment="1">
      <alignment shrinkToFit="1"/>
    </xf>
    <xf numFmtId="0" fontId="11" fillId="50" borderId="8" xfId="9" applyNumberFormat="1" applyFont="1" applyFill="1" applyBorder="1" applyAlignment="1">
      <alignment horizontal="center"/>
    </xf>
    <xf numFmtId="44" fontId="11" fillId="50" borderId="48" xfId="10" applyFont="1" applyFill="1" applyBorder="1" applyAlignment="1">
      <alignment shrinkToFit="1"/>
    </xf>
    <xf numFmtId="44" fontId="11" fillId="50" borderId="8" xfId="10" applyFont="1" applyFill="1" applyBorder="1" applyAlignment="1">
      <alignment shrinkToFit="1"/>
    </xf>
    <xf numFmtId="44" fontId="11" fillId="50" borderId="51" xfId="10" applyFont="1" applyFill="1" applyBorder="1" applyAlignment="1">
      <alignment shrinkToFit="1"/>
    </xf>
    <xf numFmtId="3" fontId="11" fillId="50" borderId="20" xfId="0" applyNumberFormat="1" applyFont="1" applyFill="1" applyBorder="1" applyAlignment="1">
      <alignment horizontal="center" shrinkToFit="1"/>
    </xf>
    <xf numFmtId="3" fontId="9" fillId="50" borderId="13" xfId="0" applyNumberFormat="1" applyFont="1" applyFill="1" applyBorder="1" applyAlignment="1"/>
    <xf numFmtId="44" fontId="9" fillId="50" borderId="0" xfId="10" applyFont="1" applyFill="1" applyBorder="1" applyAlignment="1">
      <alignment shrinkToFit="1"/>
    </xf>
    <xf numFmtId="3" fontId="9" fillId="50" borderId="21" xfId="0" applyNumberFormat="1" applyFont="1" applyFill="1" applyBorder="1" applyAlignment="1">
      <alignment shrinkToFit="1"/>
    </xf>
    <xf numFmtId="44" fontId="9" fillId="50" borderId="47" xfId="10" applyFont="1" applyFill="1" applyBorder="1" applyAlignment="1">
      <alignment shrinkToFit="1"/>
    </xf>
    <xf numFmtId="168" fontId="11" fillId="50" borderId="10" xfId="10" applyNumberFormat="1" applyFont="1" applyFill="1" applyBorder="1"/>
    <xf numFmtId="168" fontId="11" fillId="50" borderId="10" xfId="10" applyNumberFormat="1" applyFont="1" applyFill="1" applyBorder="1" applyAlignment="1">
      <alignment shrinkToFit="1"/>
    </xf>
    <xf numFmtId="0" fontId="9" fillId="50" borderId="48" xfId="39" applyNumberFormat="1" applyFont="1" applyFill="1" applyBorder="1" applyAlignment="1">
      <alignment horizontal="center"/>
    </xf>
    <xf numFmtId="44" fontId="9" fillId="50" borderId="48" xfId="10" applyNumberFormat="1" applyFont="1" applyFill="1" applyBorder="1"/>
    <xf numFmtId="44" fontId="9" fillId="50" borderId="48" xfId="10" applyFont="1" applyFill="1" applyBorder="1"/>
    <xf numFmtId="0" fontId="9" fillId="50" borderId="8" xfId="39" applyNumberFormat="1" applyFont="1" applyFill="1" applyBorder="1" applyAlignment="1">
      <alignment horizontal="center"/>
    </xf>
    <xf numFmtId="3" fontId="52" fillId="50" borderId="30" xfId="0" applyNumberFormat="1" applyFont="1" applyFill="1" applyBorder="1" applyAlignment="1">
      <alignment wrapText="1"/>
    </xf>
    <xf numFmtId="3" fontId="9" fillId="50" borderId="48" xfId="0" applyNumberFormat="1" applyFont="1" applyFill="1" applyBorder="1"/>
    <xf numFmtId="4" fontId="11" fillId="48" borderId="0" xfId="0" applyNumberFormat="1" applyFont="1" applyFill="1" applyBorder="1"/>
    <xf numFmtId="0" fontId="9" fillId="0" borderId="70" xfId="0" applyFont="1" applyFill="1" applyBorder="1" applyAlignment="1"/>
    <xf numFmtId="0" fontId="9" fillId="0" borderId="69" xfId="0" applyFont="1" applyFill="1" applyBorder="1" applyAlignment="1"/>
    <xf numFmtId="0" fontId="9" fillId="0" borderId="71" xfId="0" applyFont="1" applyFill="1" applyBorder="1" applyAlignment="1">
      <alignment horizontal="center"/>
    </xf>
    <xf numFmtId="0" fontId="9" fillId="0" borderId="72" xfId="0" applyFont="1" applyFill="1" applyBorder="1" applyAlignment="1">
      <alignment horizontal="center"/>
    </xf>
    <xf numFmtId="0" fontId="9" fillId="0" borderId="73" xfId="0" applyFont="1" applyFill="1" applyBorder="1" applyAlignment="1">
      <alignment horizontal="center"/>
    </xf>
    <xf numFmtId="0" fontId="14" fillId="3" borderId="72" xfId="0" applyFont="1" applyFill="1" applyBorder="1" applyAlignment="1">
      <alignment horizontal="center"/>
    </xf>
    <xf numFmtId="0" fontId="9" fillId="0" borderId="72" xfId="0" applyFont="1" applyFill="1" applyBorder="1" applyAlignment="1">
      <alignment horizontal="center"/>
    </xf>
    <xf numFmtId="0" fontId="9" fillId="0" borderId="74" xfId="0" applyFont="1" applyBorder="1" applyAlignment="1">
      <alignment horizontal="center"/>
    </xf>
    <xf numFmtId="4" fontId="9" fillId="0" borderId="72" xfId="0" applyNumberFormat="1" applyFont="1" applyFill="1" applyBorder="1"/>
    <xf numFmtId="4" fontId="9" fillId="0" borderId="73" xfId="0" applyNumberFormat="1" applyFont="1" applyFill="1" applyBorder="1"/>
    <xf numFmtId="0" fontId="11" fillId="0" borderId="75" xfId="0" applyFont="1" applyFill="1" applyBorder="1" applyAlignment="1">
      <alignment horizontal="center"/>
    </xf>
    <xf numFmtId="44" fontId="9" fillId="0" borderId="76" xfId="10" applyFont="1" applyFill="1" applyBorder="1" applyAlignment="1">
      <alignment shrinkToFit="1"/>
    </xf>
    <xf numFmtId="44" fontId="11" fillId="0" borderId="76" xfId="10" applyFont="1" applyFill="1" applyBorder="1" applyAlignment="1">
      <alignment shrinkToFit="1"/>
    </xf>
    <xf numFmtId="44" fontId="11" fillId="0" borderId="75" xfId="10" applyFont="1" applyFill="1" applyBorder="1" applyAlignment="1">
      <alignment shrinkToFit="1"/>
    </xf>
    <xf numFmtId="3" fontId="9" fillId="0" borderId="0" xfId="0" applyNumberFormat="1" applyFont="1" applyFill="1" applyBorder="1" applyAlignment="1">
      <alignment shrinkToFit="1"/>
    </xf>
    <xf numFmtId="3" fontId="9" fillId="50" borderId="0" xfId="0" applyNumberFormat="1" applyFont="1" applyFill="1" applyBorder="1" applyAlignment="1">
      <alignment shrinkToFit="1"/>
    </xf>
    <xf numFmtId="3" fontId="9" fillId="0" borderId="72" xfId="0" applyNumberFormat="1" applyFont="1" applyFill="1" applyBorder="1" applyAlignment="1">
      <alignment shrinkToFit="1"/>
    </xf>
    <xf numFmtId="3" fontId="11" fillId="0" borderId="77" xfId="0" applyNumberFormat="1" applyFont="1" applyFill="1" applyBorder="1" applyAlignment="1">
      <alignment horizontal="center" shrinkToFit="1"/>
    </xf>
    <xf numFmtId="3" fontId="9" fillId="0" borderId="70" xfId="0" applyNumberFormat="1" applyFont="1" applyFill="1" applyBorder="1" applyAlignment="1"/>
    <xf numFmtId="3" fontId="9" fillId="0" borderId="69" xfId="0" applyNumberFormat="1" applyFont="1" applyFill="1" applyBorder="1" applyAlignment="1">
      <alignment shrinkToFit="1"/>
    </xf>
    <xf numFmtId="44" fontId="9" fillId="0" borderId="78" xfId="10" applyFont="1" applyFill="1" applyBorder="1" applyAlignment="1">
      <alignment shrinkToFit="1"/>
    </xf>
    <xf numFmtId="3" fontId="9" fillId="0" borderId="0" xfId="0" applyNumberFormat="1" applyFont="1" applyFill="1" applyBorder="1" applyAlignment="1">
      <alignment horizontal="right"/>
    </xf>
    <xf numFmtId="3" fontId="9" fillId="0" borderId="6" xfId="0" applyNumberFormat="1" applyFont="1" applyFill="1" applyBorder="1"/>
    <xf numFmtId="3" fontId="9" fillId="0" borderId="6" xfId="0" applyNumberFormat="1" applyFont="1" applyFill="1" applyBorder="1" applyAlignment="1">
      <alignment shrinkToFit="1"/>
    </xf>
    <xf numFmtId="3" fontId="9" fillId="50" borderId="6" xfId="0" applyNumberFormat="1" applyFont="1" applyFill="1" applyBorder="1" applyAlignment="1">
      <alignment shrinkToFit="1"/>
    </xf>
    <xf numFmtId="3" fontId="9" fillId="0" borderId="73" xfId="0" applyNumberFormat="1" applyFont="1" applyFill="1" applyBorder="1" applyAlignment="1">
      <alignment shrinkToFit="1"/>
    </xf>
    <xf numFmtId="165" fontId="9" fillId="50" borderId="14" xfId="0" applyNumberFormat="1" applyFont="1" applyFill="1" applyBorder="1" applyAlignment="1">
      <alignment shrinkToFit="1"/>
    </xf>
    <xf numFmtId="44" fontId="11" fillId="50" borderId="48" xfId="10" applyFont="1" applyFill="1" applyBorder="1"/>
    <xf numFmtId="0" fontId="11" fillId="50" borderId="14" xfId="0" applyFont="1" applyFill="1" applyBorder="1" applyAlignment="1">
      <alignment horizontal="center" wrapText="1"/>
    </xf>
    <xf numFmtId="0" fontId="9" fillId="50" borderId="48" xfId="0" applyFont="1" applyFill="1" applyBorder="1"/>
    <xf numFmtId="3" fontId="9" fillId="50" borderId="8" xfId="0" applyNumberFormat="1" applyFont="1" applyFill="1" applyBorder="1"/>
    <xf numFmtId="44" fontId="9" fillId="50" borderId="48" xfId="41" applyFont="1" applyFill="1" applyBorder="1"/>
    <xf numFmtId="44" fontId="9" fillId="50" borderId="48" xfId="41" applyNumberFormat="1" applyFont="1" applyFill="1" applyBorder="1"/>
    <xf numFmtId="0" fontId="9" fillId="50" borderId="61" xfId="0" applyFont="1" applyFill="1" applyBorder="1" applyAlignment="1">
      <alignment horizontal="left" wrapText="1"/>
    </xf>
    <xf numFmtId="165" fontId="11" fillId="50" borderId="14" xfId="0" applyNumberFormat="1" applyFont="1" applyFill="1" applyBorder="1" applyAlignment="1">
      <alignment shrinkToFit="1"/>
    </xf>
    <xf numFmtId="44" fontId="9" fillId="0" borderId="0" xfId="0" applyNumberFormat="1" applyFont="1"/>
    <xf numFmtId="44" fontId="11" fillId="0" borderId="0" xfId="0" applyNumberFormat="1" applyFont="1"/>
    <xf numFmtId="165" fontId="9" fillId="0" borderId="0" xfId="0" applyNumberFormat="1" applyFont="1" applyAlignment="1">
      <alignment horizontal="center"/>
    </xf>
  </cellXfs>
  <cellStyles count="2739">
    <cellStyle name="20% - Accent1 10" xfId="63"/>
    <cellStyle name="20% - Accent1 11" xfId="64"/>
    <cellStyle name="20% - Accent1 12" xfId="65"/>
    <cellStyle name="20% - Accent1 13" xfId="66"/>
    <cellStyle name="20% - Accent1 14" xfId="67"/>
    <cellStyle name="20% - Accent1 15" xfId="68"/>
    <cellStyle name="20% - Accent1 16" xfId="69"/>
    <cellStyle name="20% - Accent1 2" xfId="11"/>
    <cellStyle name="20% - Accent1 2 10" xfId="71"/>
    <cellStyle name="20% - Accent1 2 11" xfId="72"/>
    <cellStyle name="20% - Accent1 2 12" xfId="73"/>
    <cellStyle name="20% - Accent1 2 13" xfId="74"/>
    <cellStyle name="20% - Accent1 2 14" xfId="75"/>
    <cellStyle name="20% - Accent1 2 15" xfId="76"/>
    <cellStyle name="20% - Accent1 2 16" xfId="77"/>
    <cellStyle name="20% - Accent1 2 17" xfId="70"/>
    <cellStyle name="20% - Accent1 2 2" xfId="78"/>
    <cellStyle name="20% - Accent1 2 2 10" xfId="79"/>
    <cellStyle name="20% - Accent1 2 2 11" xfId="80"/>
    <cellStyle name="20% - Accent1 2 2 12" xfId="81"/>
    <cellStyle name="20% - Accent1 2 2 13" xfId="82"/>
    <cellStyle name="20% - Accent1 2 2 14" xfId="83"/>
    <cellStyle name="20% - Accent1 2 2 15" xfId="84"/>
    <cellStyle name="20% - Accent1 2 2 16" xfId="85"/>
    <cellStyle name="20% - Accent1 2 2 17" xfId="86"/>
    <cellStyle name="20% - Accent1 2 2 18" xfId="87"/>
    <cellStyle name="20% - Accent1 2 2 19" xfId="88"/>
    <cellStyle name="20% - Accent1 2 2 2" xfId="89"/>
    <cellStyle name="20% - Accent1 2 2 20" xfId="90"/>
    <cellStyle name="20% - Accent1 2 2 21" xfId="91"/>
    <cellStyle name="20% - Accent1 2 2 22" xfId="92"/>
    <cellStyle name="20% - Accent1 2 2 23" xfId="93"/>
    <cellStyle name="20% - Accent1 2 2 24" xfId="94"/>
    <cellStyle name="20% - Accent1 2 2 3" xfId="95"/>
    <cellStyle name="20% - Accent1 2 2 4" xfId="96"/>
    <cellStyle name="20% - Accent1 2 2 5" xfId="97"/>
    <cellStyle name="20% - Accent1 2 2 6" xfId="98"/>
    <cellStyle name="20% - Accent1 2 2 7" xfId="99"/>
    <cellStyle name="20% - Accent1 2 2 8" xfId="100"/>
    <cellStyle name="20% - Accent1 2 2 9" xfId="101"/>
    <cellStyle name="20% - Accent1 2 3" xfId="102"/>
    <cellStyle name="20% - Accent1 2 4" xfId="103"/>
    <cellStyle name="20% - Accent1 2 5" xfId="104"/>
    <cellStyle name="20% - Accent1 2 6" xfId="105"/>
    <cellStyle name="20% - Accent1 2 7" xfId="106"/>
    <cellStyle name="20% - Accent1 2 8" xfId="107"/>
    <cellStyle name="20% - Accent1 2 9" xfId="108"/>
    <cellStyle name="20% - Accent1 3" xfId="109"/>
    <cellStyle name="20% - Accent1 3 10" xfId="110"/>
    <cellStyle name="20% - Accent1 3 11" xfId="111"/>
    <cellStyle name="20% - Accent1 3 12" xfId="112"/>
    <cellStyle name="20% - Accent1 3 13" xfId="113"/>
    <cellStyle name="20% - Accent1 3 14" xfId="114"/>
    <cellStyle name="20% - Accent1 3 15" xfId="115"/>
    <cellStyle name="20% - Accent1 3 16" xfId="116"/>
    <cellStyle name="20% - Accent1 3 17" xfId="117"/>
    <cellStyle name="20% - Accent1 3 18" xfId="118"/>
    <cellStyle name="20% - Accent1 3 19" xfId="119"/>
    <cellStyle name="20% - Accent1 3 2" xfId="120"/>
    <cellStyle name="20% - Accent1 3 20" xfId="121"/>
    <cellStyle name="20% - Accent1 3 21" xfId="122"/>
    <cellStyle name="20% - Accent1 3 22" xfId="123"/>
    <cellStyle name="20% - Accent1 3 23" xfId="124"/>
    <cellStyle name="20% - Accent1 3 24" xfId="125"/>
    <cellStyle name="20% - Accent1 3 3" xfId="126"/>
    <cellStyle name="20% - Accent1 3 4" xfId="127"/>
    <cellStyle name="20% - Accent1 3 5" xfId="128"/>
    <cellStyle name="20% - Accent1 3 6" xfId="129"/>
    <cellStyle name="20% - Accent1 3 7" xfId="130"/>
    <cellStyle name="20% - Accent1 3 8" xfId="131"/>
    <cellStyle name="20% - Accent1 3 9" xfId="132"/>
    <cellStyle name="20% - Accent1 4" xfId="133"/>
    <cellStyle name="20% - Accent1 5" xfId="134"/>
    <cellStyle name="20% - Accent1 6" xfId="135"/>
    <cellStyle name="20% - Accent1 7" xfId="136"/>
    <cellStyle name="20% - Accent1 8" xfId="137"/>
    <cellStyle name="20% - Accent1 9" xfId="138"/>
    <cellStyle name="20% - Accent2 10" xfId="139"/>
    <cellStyle name="20% - Accent2 11" xfId="140"/>
    <cellStyle name="20% - Accent2 12" xfId="141"/>
    <cellStyle name="20% - Accent2 13" xfId="142"/>
    <cellStyle name="20% - Accent2 14" xfId="143"/>
    <cellStyle name="20% - Accent2 15" xfId="144"/>
    <cellStyle name="20% - Accent2 16" xfId="145"/>
    <cellStyle name="20% - Accent2 2" xfId="12"/>
    <cellStyle name="20% - Accent2 2 10" xfId="147"/>
    <cellStyle name="20% - Accent2 2 11" xfId="148"/>
    <cellStyle name="20% - Accent2 2 12" xfId="149"/>
    <cellStyle name="20% - Accent2 2 13" xfId="150"/>
    <cellStyle name="20% - Accent2 2 14" xfId="151"/>
    <cellStyle name="20% - Accent2 2 15" xfId="152"/>
    <cellStyle name="20% - Accent2 2 16" xfId="153"/>
    <cellStyle name="20% - Accent2 2 17" xfId="146"/>
    <cellStyle name="20% - Accent2 2 2" xfId="154"/>
    <cellStyle name="20% - Accent2 2 2 10" xfId="155"/>
    <cellStyle name="20% - Accent2 2 2 11" xfId="156"/>
    <cellStyle name="20% - Accent2 2 2 12" xfId="157"/>
    <cellStyle name="20% - Accent2 2 2 13" xfId="158"/>
    <cellStyle name="20% - Accent2 2 2 14" xfId="159"/>
    <cellStyle name="20% - Accent2 2 2 15" xfId="160"/>
    <cellStyle name="20% - Accent2 2 2 16" xfId="161"/>
    <cellStyle name="20% - Accent2 2 2 17" xfId="162"/>
    <cellStyle name="20% - Accent2 2 2 18" xfId="163"/>
    <cellStyle name="20% - Accent2 2 2 19" xfId="164"/>
    <cellStyle name="20% - Accent2 2 2 2" xfId="165"/>
    <cellStyle name="20% - Accent2 2 2 20" xfId="166"/>
    <cellStyle name="20% - Accent2 2 2 21" xfId="167"/>
    <cellStyle name="20% - Accent2 2 2 22" xfId="168"/>
    <cellStyle name="20% - Accent2 2 2 23" xfId="169"/>
    <cellStyle name="20% - Accent2 2 2 24" xfId="170"/>
    <cellStyle name="20% - Accent2 2 2 3" xfId="171"/>
    <cellStyle name="20% - Accent2 2 2 4" xfId="172"/>
    <cellStyle name="20% - Accent2 2 2 5" xfId="173"/>
    <cellStyle name="20% - Accent2 2 2 6" xfId="174"/>
    <cellStyle name="20% - Accent2 2 2 7" xfId="175"/>
    <cellStyle name="20% - Accent2 2 2 8" xfId="176"/>
    <cellStyle name="20% - Accent2 2 2 9" xfId="177"/>
    <cellStyle name="20% - Accent2 2 3" xfId="178"/>
    <cellStyle name="20% - Accent2 2 4" xfId="179"/>
    <cellStyle name="20% - Accent2 2 5" xfId="180"/>
    <cellStyle name="20% - Accent2 2 6" xfId="181"/>
    <cellStyle name="20% - Accent2 2 7" xfId="182"/>
    <cellStyle name="20% - Accent2 2 8" xfId="183"/>
    <cellStyle name="20% - Accent2 2 9" xfId="184"/>
    <cellStyle name="20% - Accent2 3" xfId="185"/>
    <cellStyle name="20% - Accent2 3 10" xfId="186"/>
    <cellStyle name="20% - Accent2 3 11" xfId="187"/>
    <cellStyle name="20% - Accent2 3 12" xfId="188"/>
    <cellStyle name="20% - Accent2 3 13" xfId="189"/>
    <cellStyle name="20% - Accent2 3 14" xfId="190"/>
    <cellStyle name="20% - Accent2 3 15" xfId="191"/>
    <cellStyle name="20% - Accent2 3 16" xfId="192"/>
    <cellStyle name="20% - Accent2 3 17" xfId="193"/>
    <cellStyle name="20% - Accent2 3 18" xfId="194"/>
    <cellStyle name="20% - Accent2 3 19" xfId="195"/>
    <cellStyle name="20% - Accent2 3 2" xfId="196"/>
    <cellStyle name="20% - Accent2 3 20" xfId="197"/>
    <cellStyle name="20% - Accent2 3 21" xfId="198"/>
    <cellStyle name="20% - Accent2 3 22" xfId="199"/>
    <cellStyle name="20% - Accent2 3 23" xfId="200"/>
    <cellStyle name="20% - Accent2 3 24" xfId="201"/>
    <cellStyle name="20% - Accent2 3 3" xfId="202"/>
    <cellStyle name="20% - Accent2 3 4" xfId="203"/>
    <cellStyle name="20% - Accent2 3 5" xfId="204"/>
    <cellStyle name="20% - Accent2 3 6" xfId="205"/>
    <cellStyle name="20% - Accent2 3 7" xfId="206"/>
    <cellStyle name="20% - Accent2 3 8" xfId="207"/>
    <cellStyle name="20% - Accent2 3 9" xfId="208"/>
    <cellStyle name="20% - Accent2 4" xfId="209"/>
    <cellStyle name="20% - Accent2 5" xfId="210"/>
    <cellStyle name="20% - Accent2 6" xfId="211"/>
    <cellStyle name="20% - Accent2 7" xfId="212"/>
    <cellStyle name="20% - Accent2 8" xfId="213"/>
    <cellStyle name="20% - Accent2 9" xfId="214"/>
    <cellStyle name="20% - Accent3 10" xfId="215"/>
    <cellStyle name="20% - Accent3 11" xfId="216"/>
    <cellStyle name="20% - Accent3 12" xfId="217"/>
    <cellStyle name="20% - Accent3 13" xfId="218"/>
    <cellStyle name="20% - Accent3 14" xfId="219"/>
    <cellStyle name="20% - Accent3 15" xfId="220"/>
    <cellStyle name="20% - Accent3 16" xfId="221"/>
    <cellStyle name="20% - Accent3 2" xfId="13"/>
    <cellStyle name="20% - Accent3 2 10" xfId="223"/>
    <cellStyle name="20% - Accent3 2 11" xfId="224"/>
    <cellStyle name="20% - Accent3 2 12" xfId="225"/>
    <cellStyle name="20% - Accent3 2 13" xfId="226"/>
    <cellStyle name="20% - Accent3 2 14" xfId="227"/>
    <cellStyle name="20% - Accent3 2 15" xfId="228"/>
    <cellStyle name="20% - Accent3 2 16" xfId="229"/>
    <cellStyle name="20% - Accent3 2 17" xfId="222"/>
    <cellStyle name="20% - Accent3 2 2" xfId="230"/>
    <cellStyle name="20% - Accent3 2 2 10" xfId="231"/>
    <cellStyle name="20% - Accent3 2 2 11" xfId="232"/>
    <cellStyle name="20% - Accent3 2 2 12" xfId="233"/>
    <cellStyle name="20% - Accent3 2 2 13" xfId="234"/>
    <cellStyle name="20% - Accent3 2 2 14" xfId="235"/>
    <cellStyle name="20% - Accent3 2 2 15" xfId="236"/>
    <cellStyle name="20% - Accent3 2 2 16" xfId="237"/>
    <cellStyle name="20% - Accent3 2 2 17" xfId="238"/>
    <cellStyle name="20% - Accent3 2 2 18" xfId="239"/>
    <cellStyle name="20% - Accent3 2 2 19" xfId="240"/>
    <cellStyle name="20% - Accent3 2 2 2" xfId="241"/>
    <cellStyle name="20% - Accent3 2 2 20" xfId="242"/>
    <cellStyle name="20% - Accent3 2 2 21" xfId="243"/>
    <cellStyle name="20% - Accent3 2 2 22" xfId="244"/>
    <cellStyle name="20% - Accent3 2 2 23" xfId="245"/>
    <cellStyle name="20% - Accent3 2 2 24" xfId="246"/>
    <cellStyle name="20% - Accent3 2 2 3" xfId="247"/>
    <cellStyle name="20% - Accent3 2 2 4" xfId="248"/>
    <cellStyle name="20% - Accent3 2 2 5" xfId="249"/>
    <cellStyle name="20% - Accent3 2 2 6" xfId="250"/>
    <cellStyle name="20% - Accent3 2 2 7" xfId="251"/>
    <cellStyle name="20% - Accent3 2 2 8" xfId="252"/>
    <cellStyle name="20% - Accent3 2 2 9" xfId="253"/>
    <cellStyle name="20% - Accent3 2 3" xfId="254"/>
    <cellStyle name="20% - Accent3 2 4" xfId="255"/>
    <cellStyle name="20% - Accent3 2 5" xfId="256"/>
    <cellStyle name="20% - Accent3 2 6" xfId="257"/>
    <cellStyle name="20% - Accent3 2 7" xfId="258"/>
    <cellStyle name="20% - Accent3 2 8" xfId="259"/>
    <cellStyle name="20% - Accent3 2 9" xfId="260"/>
    <cellStyle name="20% - Accent3 3" xfId="261"/>
    <cellStyle name="20% - Accent3 3 10" xfId="262"/>
    <cellStyle name="20% - Accent3 3 11" xfId="263"/>
    <cellStyle name="20% - Accent3 3 12" xfId="264"/>
    <cellStyle name="20% - Accent3 3 13" xfId="265"/>
    <cellStyle name="20% - Accent3 3 14" xfId="266"/>
    <cellStyle name="20% - Accent3 3 15" xfId="267"/>
    <cellStyle name="20% - Accent3 3 16" xfId="268"/>
    <cellStyle name="20% - Accent3 3 17" xfId="269"/>
    <cellStyle name="20% - Accent3 3 18" xfId="270"/>
    <cellStyle name="20% - Accent3 3 19" xfId="271"/>
    <cellStyle name="20% - Accent3 3 2" xfId="272"/>
    <cellStyle name="20% - Accent3 3 20" xfId="273"/>
    <cellStyle name="20% - Accent3 3 21" xfId="274"/>
    <cellStyle name="20% - Accent3 3 22" xfId="275"/>
    <cellStyle name="20% - Accent3 3 23" xfId="276"/>
    <cellStyle name="20% - Accent3 3 24" xfId="277"/>
    <cellStyle name="20% - Accent3 3 3" xfId="278"/>
    <cellStyle name="20% - Accent3 3 4" xfId="279"/>
    <cellStyle name="20% - Accent3 3 5" xfId="280"/>
    <cellStyle name="20% - Accent3 3 6" xfId="281"/>
    <cellStyle name="20% - Accent3 3 7" xfId="282"/>
    <cellStyle name="20% - Accent3 3 8" xfId="283"/>
    <cellStyle name="20% - Accent3 3 9" xfId="284"/>
    <cellStyle name="20% - Accent3 4" xfId="285"/>
    <cellStyle name="20% - Accent3 5" xfId="286"/>
    <cellStyle name="20% - Accent3 6" xfId="287"/>
    <cellStyle name="20% - Accent3 7" xfId="288"/>
    <cellStyle name="20% - Accent3 8" xfId="289"/>
    <cellStyle name="20% - Accent3 9" xfId="290"/>
    <cellStyle name="20% - Accent4 10" xfId="291"/>
    <cellStyle name="20% - Accent4 11" xfId="292"/>
    <cellStyle name="20% - Accent4 12" xfId="293"/>
    <cellStyle name="20% - Accent4 13" xfId="294"/>
    <cellStyle name="20% - Accent4 14" xfId="295"/>
    <cellStyle name="20% - Accent4 15" xfId="296"/>
    <cellStyle name="20% - Accent4 16" xfId="297"/>
    <cellStyle name="20% - Accent4 2" xfId="14"/>
    <cellStyle name="20% - Accent4 2 10" xfId="299"/>
    <cellStyle name="20% - Accent4 2 11" xfId="300"/>
    <cellStyle name="20% - Accent4 2 12" xfId="301"/>
    <cellStyle name="20% - Accent4 2 13" xfId="302"/>
    <cellStyle name="20% - Accent4 2 14" xfId="303"/>
    <cellStyle name="20% - Accent4 2 15" xfId="304"/>
    <cellStyle name="20% - Accent4 2 16" xfId="305"/>
    <cellStyle name="20% - Accent4 2 17" xfId="298"/>
    <cellStyle name="20% - Accent4 2 2" xfId="306"/>
    <cellStyle name="20% - Accent4 2 2 10" xfId="307"/>
    <cellStyle name="20% - Accent4 2 2 11" xfId="308"/>
    <cellStyle name="20% - Accent4 2 2 12" xfId="309"/>
    <cellStyle name="20% - Accent4 2 2 13" xfId="310"/>
    <cellStyle name="20% - Accent4 2 2 14" xfId="311"/>
    <cellStyle name="20% - Accent4 2 2 15" xfId="312"/>
    <cellStyle name="20% - Accent4 2 2 16" xfId="313"/>
    <cellStyle name="20% - Accent4 2 2 17" xfId="314"/>
    <cellStyle name="20% - Accent4 2 2 18" xfId="315"/>
    <cellStyle name="20% - Accent4 2 2 19" xfId="316"/>
    <cellStyle name="20% - Accent4 2 2 2" xfId="317"/>
    <cellStyle name="20% - Accent4 2 2 20" xfId="318"/>
    <cellStyle name="20% - Accent4 2 2 21" xfId="319"/>
    <cellStyle name="20% - Accent4 2 2 22" xfId="320"/>
    <cellStyle name="20% - Accent4 2 2 23" xfId="321"/>
    <cellStyle name="20% - Accent4 2 2 24" xfId="322"/>
    <cellStyle name="20% - Accent4 2 2 3" xfId="323"/>
    <cellStyle name="20% - Accent4 2 2 4" xfId="324"/>
    <cellStyle name="20% - Accent4 2 2 5" xfId="325"/>
    <cellStyle name="20% - Accent4 2 2 6" xfId="326"/>
    <cellStyle name="20% - Accent4 2 2 7" xfId="327"/>
    <cellStyle name="20% - Accent4 2 2 8" xfId="328"/>
    <cellStyle name="20% - Accent4 2 2 9" xfId="329"/>
    <cellStyle name="20% - Accent4 2 3" xfId="330"/>
    <cellStyle name="20% - Accent4 2 4" xfId="331"/>
    <cellStyle name="20% - Accent4 2 5" xfId="332"/>
    <cellStyle name="20% - Accent4 2 6" xfId="333"/>
    <cellStyle name="20% - Accent4 2 7" xfId="334"/>
    <cellStyle name="20% - Accent4 2 8" xfId="335"/>
    <cellStyle name="20% - Accent4 2 9" xfId="336"/>
    <cellStyle name="20% - Accent4 3" xfId="337"/>
    <cellStyle name="20% - Accent4 3 10" xfId="338"/>
    <cellStyle name="20% - Accent4 3 11" xfId="339"/>
    <cellStyle name="20% - Accent4 3 12" xfId="340"/>
    <cellStyle name="20% - Accent4 3 13" xfId="341"/>
    <cellStyle name="20% - Accent4 3 14" xfId="342"/>
    <cellStyle name="20% - Accent4 3 15" xfId="343"/>
    <cellStyle name="20% - Accent4 3 16" xfId="344"/>
    <cellStyle name="20% - Accent4 3 17" xfId="345"/>
    <cellStyle name="20% - Accent4 3 18" xfId="346"/>
    <cellStyle name="20% - Accent4 3 19" xfId="347"/>
    <cellStyle name="20% - Accent4 3 2" xfId="348"/>
    <cellStyle name="20% - Accent4 3 20" xfId="349"/>
    <cellStyle name="20% - Accent4 3 21" xfId="350"/>
    <cellStyle name="20% - Accent4 3 22" xfId="351"/>
    <cellStyle name="20% - Accent4 3 23" xfId="352"/>
    <cellStyle name="20% - Accent4 3 24" xfId="353"/>
    <cellStyle name="20% - Accent4 3 3" xfId="354"/>
    <cellStyle name="20% - Accent4 3 4" xfId="355"/>
    <cellStyle name="20% - Accent4 3 5" xfId="356"/>
    <cellStyle name="20% - Accent4 3 6" xfId="357"/>
    <cellStyle name="20% - Accent4 3 7" xfId="358"/>
    <cellStyle name="20% - Accent4 3 8" xfId="359"/>
    <cellStyle name="20% - Accent4 3 9" xfId="360"/>
    <cellStyle name="20% - Accent4 4" xfId="361"/>
    <cellStyle name="20% - Accent4 5" xfId="362"/>
    <cellStyle name="20% - Accent4 6" xfId="363"/>
    <cellStyle name="20% - Accent4 7" xfId="364"/>
    <cellStyle name="20% - Accent4 8" xfId="365"/>
    <cellStyle name="20% - Accent4 9" xfId="366"/>
    <cellStyle name="20% - Accent5 10" xfId="367"/>
    <cellStyle name="20% - Accent5 11" xfId="368"/>
    <cellStyle name="20% - Accent5 12" xfId="369"/>
    <cellStyle name="20% - Accent5 13" xfId="370"/>
    <cellStyle name="20% - Accent5 14" xfId="371"/>
    <cellStyle name="20% - Accent5 15" xfId="372"/>
    <cellStyle name="20% - Accent5 16" xfId="373"/>
    <cellStyle name="20% - Accent5 2" xfId="15"/>
    <cellStyle name="20% - Accent5 2 10" xfId="375"/>
    <cellStyle name="20% - Accent5 2 11" xfId="376"/>
    <cellStyle name="20% - Accent5 2 12" xfId="377"/>
    <cellStyle name="20% - Accent5 2 13" xfId="378"/>
    <cellStyle name="20% - Accent5 2 14" xfId="379"/>
    <cellStyle name="20% - Accent5 2 15" xfId="380"/>
    <cellStyle name="20% - Accent5 2 16" xfId="381"/>
    <cellStyle name="20% - Accent5 2 17" xfId="374"/>
    <cellStyle name="20% - Accent5 2 2" xfId="382"/>
    <cellStyle name="20% - Accent5 2 2 10" xfId="383"/>
    <cellStyle name="20% - Accent5 2 2 11" xfId="384"/>
    <cellStyle name="20% - Accent5 2 2 12" xfId="385"/>
    <cellStyle name="20% - Accent5 2 2 13" xfId="386"/>
    <cellStyle name="20% - Accent5 2 2 14" xfId="387"/>
    <cellStyle name="20% - Accent5 2 2 15" xfId="388"/>
    <cellStyle name="20% - Accent5 2 2 16" xfId="389"/>
    <cellStyle name="20% - Accent5 2 2 17" xfId="390"/>
    <cellStyle name="20% - Accent5 2 2 18" xfId="391"/>
    <cellStyle name="20% - Accent5 2 2 19" xfId="392"/>
    <cellStyle name="20% - Accent5 2 2 2" xfId="393"/>
    <cellStyle name="20% - Accent5 2 2 20" xfId="394"/>
    <cellStyle name="20% - Accent5 2 2 21" xfId="395"/>
    <cellStyle name="20% - Accent5 2 2 22" xfId="396"/>
    <cellStyle name="20% - Accent5 2 2 23" xfId="397"/>
    <cellStyle name="20% - Accent5 2 2 24" xfId="398"/>
    <cellStyle name="20% - Accent5 2 2 3" xfId="399"/>
    <cellStyle name="20% - Accent5 2 2 4" xfId="400"/>
    <cellStyle name="20% - Accent5 2 2 5" xfId="401"/>
    <cellStyle name="20% - Accent5 2 2 6" xfId="402"/>
    <cellStyle name="20% - Accent5 2 2 7" xfId="403"/>
    <cellStyle name="20% - Accent5 2 2 8" xfId="404"/>
    <cellStyle name="20% - Accent5 2 2 9" xfId="405"/>
    <cellStyle name="20% - Accent5 2 3" xfId="406"/>
    <cellStyle name="20% - Accent5 2 4" xfId="407"/>
    <cellStyle name="20% - Accent5 2 5" xfId="408"/>
    <cellStyle name="20% - Accent5 2 6" xfId="409"/>
    <cellStyle name="20% - Accent5 2 7" xfId="410"/>
    <cellStyle name="20% - Accent5 2 8" xfId="411"/>
    <cellStyle name="20% - Accent5 2 9" xfId="412"/>
    <cellStyle name="20% - Accent5 3" xfId="413"/>
    <cellStyle name="20% - Accent5 3 10" xfId="414"/>
    <cellStyle name="20% - Accent5 3 11" xfId="415"/>
    <cellStyle name="20% - Accent5 3 12" xfId="416"/>
    <cellStyle name="20% - Accent5 3 13" xfId="417"/>
    <cellStyle name="20% - Accent5 3 14" xfId="418"/>
    <cellStyle name="20% - Accent5 3 15" xfId="419"/>
    <cellStyle name="20% - Accent5 3 16" xfId="420"/>
    <cellStyle name="20% - Accent5 3 17" xfId="421"/>
    <cellStyle name="20% - Accent5 3 18" xfId="422"/>
    <cellStyle name="20% - Accent5 3 19" xfId="423"/>
    <cellStyle name="20% - Accent5 3 2" xfId="424"/>
    <cellStyle name="20% - Accent5 3 20" xfId="425"/>
    <cellStyle name="20% - Accent5 3 21" xfId="426"/>
    <cellStyle name="20% - Accent5 3 22" xfId="427"/>
    <cellStyle name="20% - Accent5 3 23" xfId="428"/>
    <cellStyle name="20% - Accent5 3 24" xfId="429"/>
    <cellStyle name="20% - Accent5 3 3" xfId="430"/>
    <cellStyle name="20% - Accent5 3 4" xfId="431"/>
    <cellStyle name="20% - Accent5 3 5" xfId="432"/>
    <cellStyle name="20% - Accent5 3 6" xfId="433"/>
    <cellStyle name="20% - Accent5 3 7" xfId="434"/>
    <cellStyle name="20% - Accent5 3 8" xfId="435"/>
    <cellStyle name="20% - Accent5 3 9" xfId="436"/>
    <cellStyle name="20% - Accent5 4" xfId="437"/>
    <cellStyle name="20% - Accent5 5" xfId="438"/>
    <cellStyle name="20% - Accent5 6" xfId="439"/>
    <cellStyle name="20% - Accent5 7" xfId="440"/>
    <cellStyle name="20% - Accent5 8" xfId="441"/>
    <cellStyle name="20% - Accent5 9" xfId="442"/>
    <cellStyle name="20% - Accent6 10" xfId="443"/>
    <cellStyle name="20% - Accent6 11" xfId="444"/>
    <cellStyle name="20% - Accent6 12" xfId="445"/>
    <cellStyle name="20% - Accent6 13" xfId="446"/>
    <cellStyle name="20% - Accent6 14" xfId="447"/>
    <cellStyle name="20% - Accent6 15" xfId="448"/>
    <cellStyle name="20% - Accent6 16" xfId="449"/>
    <cellStyle name="20% - Accent6 2" xfId="16"/>
    <cellStyle name="20% - Accent6 2 10" xfId="451"/>
    <cellStyle name="20% - Accent6 2 11" xfId="452"/>
    <cellStyle name="20% - Accent6 2 12" xfId="453"/>
    <cellStyle name="20% - Accent6 2 13" xfId="454"/>
    <cellStyle name="20% - Accent6 2 14" xfId="455"/>
    <cellStyle name="20% - Accent6 2 15" xfId="456"/>
    <cellStyle name="20% - Accent6 2 16" xfId="457"/>
    <cellStyle name="20% - Accent6 2 17" xfId="450"/>
    <cellStyle name="20% - Accent6 2 2" xfId="458"/>
    <cellStyle name="20% - Accent6 2 2 10" xfId="459"/>
    <cellStyle name="20% - Accent6 2 2 11" xfId="460"/>
    <cellStyle name="20% - Accent6 2 2 12" xfId="461"/>
    <cellStyle name="20% - Accent6 2 2 13" xfId="462"/>
    <cellStyle name="20% - Accent6 2 2 14" xfId="463"/>
    <cellStyle name="20% - Accent6 2 2 15" xfId="464"/>
    <cellStyle name="20% - Accent6 2 2 16" xfId="465"/>
    <cellStyle name="20% - Accent6 2 2 17" xfId="466"/>
    <cellStyle name="20% - Accent6 2 2 18" xfId="467"/>
    <cellStyle name="20% - Accent6 2 2 19" xfId="468"/>
    <cellStyle name="20% - Accent6 2 2 2" xfId="469"/>
    <cellStyle name="20% - Accent6 2 2 20" xfId="470"/>
    <cellStyle name="20% - Accent6 2 2 21" xfId="471"/>
    <cellStyle name="20% - Accent6 2 2 22" xfId="472"/>
    <cellStyle name="20% - Accent6 2 2 23" xfId="473"/>
    <cellStyle name="20% - Accent6 2 2 24" xfId="474"/>
    <cellStyle name="20% - Accent6 2 2 3" xfId="475"/>
    <cellStyle name="20% - Accent6 2 2 4" xfId="476"/>
    <cellStyle name="20% - Accent6 2 2 5" xfId="477"/>
    <cellStyle name="20% - Accent6 2 2 6" xfId="478"/>
    <cellStyle name="20% - Accent6 2 2 7" xfId="479"/>
    <cellStyle name="20% - Accent6 2 2 8" xfId="480"/>
    <cellStyle name="20% - Accent6 2 2 9" xfId="481"/>
    <cellStyle name="20% - Accent6 2 3" xfId="482"/>
    <cellStyle name="20% - Accent6 2 4" xfId="483"/>
    <cellStyle name="20% - Accent6 2 5" xfId="484"/>
    <cellStyle name="20% - Accent6 2 6" xfId="485"/>
    <cellStyle name="20% - Accent6 2 7" xfId="486"/>
    <cellStyle name="20% - Accent6 2 8" xfId="487"/>
    <cellStyle name="20% - Accent6 2 9" xfId="488"/>
    <cellStyle name="20% - Accent6 3" xfId="489"/>
    <cellStyle name="20% - Accent6 3 10" xfId="490"/>
    <cellStyle name="20% - Accent6 3 11" xfId="491"/>
    <cellStyle name="20% - Accent6 3 12" xfId="492"/>
    <cellStyle name="20% - Accent6 3 13" xfId="493"/>
    <cellStyle name="20% - Accent6 3 14" xfId="494"/>
    <cellStyle name="20% - Accent6 3 15" xfId="495"/>
    <cellStyle name="20% - Accent6 3 16" xfId="496"/>
    <cellStyle name="20% - Accent6 3 17" xfId="497"/>
    <cellStyle name="20% - Accent6 3 18" xfId="498"/>
    <cellStyle name="20% - Accent6 3 19" xfId="499"/>
    <cellStyle name="20% - Accent6 3 2" xfId="500"/>
    <cellStyle name="20% - Accent6 3 20" xfId="501"/>
    <cellStyle name="20% - Accent6 3 21" xfId="502"/>
    <cellStyle name="20% - Accent6 3 22" xfId="503"/>
    <cellStyle name="20% - Accent6 3 23" xfId="504"/>
    <cellStyle name="20% - Accent6 3 24" xfId="505"/>
    <cellStyle name="20% - Accent6 3 3" xfId="506"/>
    <cellStyle name="20% - Accent6 3 4" xfId="507"/>
    <cellStyle name="20% - Accent6 3 5" xfId="508"/>
    <cellStyle name="20% - Accent6 3 6" xfId="509"/>
    <cellStyle name="20% - Accent6 3 7" xfId="510"/>
    <cellStyle name="20% - Accent6 3 8" xfId="511"/>
    <cellStyle name="20% - Accent6 3 9" xfId="512"/>
    <cellStyle name="20% - Accent6 4" xfId="513"/>
    <cellStyle name="20% - Accent6 5" xfId="514"/>
    <cellStyle name="20% - Accent6 6" xfId="515"/>
    <cellStyle name="20% - Accent6 7" xfId="516"/>
    <cellStyle name="20% - Accent6 8" xfId="517"/>
    <cellStyle name="20% - Accent6 9" xfId="518"/>
    <cellStyle name="40% - Accent1 10" xfId="519"/>
    <cellStyle name="40% - Accent1 11" xfId="520"/>
    <cellStyle name="40% - Accent1 12" xfId="521"/>
    <cellStyle name="40% - Accent1 13" xfId="522"/>
    <cellStyle name="40% - Accent1 14" xfId="523"/>
    <cellStyle name="40% - Accent1 15" xfId="524"/>
    <cellStyle name="40% - Accent1 16" xfId="525"/>
    <cellStyle name="40% - Accent1 2" xfId="17"/>
    <cellStyle name="40% - Accent1 2 10" xfId="527"/>
    <cellStyle name="40% - Accent1 2 11" xfId="528"/>
    <cellStyle name="40% - Accent1 2 12" xfId="529"/>
    <cellStyle name="40% - Accent1 2 13" xfId="530"/>
    <cellStyle name="40% - Accent1 2 14" xfId="531"/>
    <cellStyle name="40% - Accent1 2 15" xfId="532"/>
    <cellStyle name="40% - Accent1 2 16" xfId="533"/>
    <cellStyle name="40% - Accent1 2 17" xfId="526"/>
    <cellStyle name="40% - Accent1 2 2" xfId="534"/>
    <cellStyle name="40% - Accent1 2 2 10" xfId="535"/>
    <cellStyle name="40% - Accent1 2 2 11" xfId="536"/>
    <cellStyle name="40% - Accent1 2 2 12" xfId="537"/>
    <cellStyle name="40% - Accent1 2 2 13" xfId="538"/>
    <cellStyle name="40% - Accent1 2 2 14" xfId="539"/>
    <cellStyle name="40% - Accent1 2 2 15" xfId="540"/>
    <cellStyle name="40% - Accent1 2 2 16" xfId="541"/>
    <cellStyle name="40% - Accent1 2 2 17" xfId="542"/>
    <cellStyle name="40% - Accent1 2 2 18" xfId="543"/>
    <cellStyle name="40% - Accent1 2 2 19" xfId="544"/>
    <cellStyle name="40% - Accent1 2 2 2" xfId="545"/>
    <cellStyle name="40% - Accent1 2 2 20" xfId="546"/>
    <cellStyle name="40% - Accent1 2 2 21" xfId="547"/>
    <cellStyle name="40% - Accent1 2 2 22" xfId="548"/>
    <cellStyle name="40% - Accent1 2 2 23" xfId="549"/>
    <cellStyle name="40% - Accent1 2 2 24" xfId="550"/>
    <cellStyle name="40% - Accent1 2 2 3" xfId="551"/>
    <cellStyle name="40% - Accent1 2 2 4" xfId="552"/>
    <cellStyle name="40% - Accent1 2 2 5" xfId="553"/>
    <cellStyle name="40% - Accent1 2 2 6" xfId="554"/>
    <cellStyle name="40% - Accent1 2 2 7" xfId="555"/>
    <cellStyle name="40% - Accent1 2 2 8" xfId="556"/>
    <cellStyle name="40% - Accent1 2 2 9" xfId="557"/>
    <cellStyle name="40% - Accent1 2 3" xfId="558"/>
    <cellStyle name="40% - Accent1 2 4" xfId="559"/>
    <cellStyle name="40% - Accent1 2 5" xfId="560"/>
    <cellStyle name="40% - Accent1 2 6" xfId="561"/>
    <cellStyle name="40% - Accent1 2 7" xfId="562"/>
    <cellStyle name="40% - Accent1 2 8" xfId="563"/>
    <cellStyle name="40% - Accent1 2 9" xfId="564"/>
    <cellStyle name="40% - Accent1 3" xfId="565"/>
    <cellStyle name="40% - Accent1 3 10" xfId="566"/>
    <cellStyle name="40% - Accent1 3 11" xfId="567"/>
    <cellStyle name="40% - Accent1 3 12" xfId="568"/>
    <cellStyle name="40% - Accent1 3 13" xfId="569"/>
    <cellStyle name="40% - Accent1 3 14" xfId="570"/>
    <cellStyle name="40% - Accent1 3 15" xfId="571"/>
    <cellStyle name="40% - Accent1 3 16" xfId="572"/>
    <cellStyle name="40% - Accent1 3 17" xfId="573"/>
    <cellStyle name="40% - Accent1 3 18" xfId="574"/>
    <cellStyle name="40% - Accent1 3 19" xfId="575"/>
    <cellStyle name="40% - Accent1 3 2" xfId="576"/>
    <cellStyle name="40% - Accent1 3 20" xfId="577"/>
    <cellStyle name="40% - Accent1 3 21" xfId="578"/>
    <cellStyle name="40% - Accent1 3 22" xfId="579"/>
    <cellStyle name="40% - Accent1 3 23" xfId="580"/>
    <cellStyle name="40% - Accent1 3 24" xfId="581"/>
    <cellStyle name="40% - Accent1 3 3" xfId="582"/>
    <cellStyle name="40% - Accent1 3 4" xfId="583"/>
    <cellStyle name="40% - Accent1 3 5" xfId="584"/>
    <cellStyle name="40% - Accent1 3 6" xfId="585"/>
    <cellStyle name="40% - Accent1 3 7" xfId="586"/>
    <cellStyle name="40% - Accent1 3 8" xfId="587"/>
    <cellStyle name="40% - Accent1 3 9" xfId="588"/>
    <cellStyle name="40% - Accent1 4" xfId="589"/>
    <cellStyle name="40% - Accent1 5" xfId="590"/>
    <cellStyle name="40% - Accent1 6" xfId="591"/>
    <cellStyle name="40% - Accent1 7" xfId="592"/>
    <cellStyle name="40% - Accent1 8" xfId="593"/>
    <cellStyle name="40% - Accent1 9" xfId="594"/>
    <cellStyle name="40% - Accent2 10" xfId="595"/>
    <cellStyle name="40% - Accent2 11" xfId="596"/>
    <cellStyle name="40% - Accent2 12" xfId="597"/>
    <cellStyle name="40% - Accent2 13" xfId="598"/>
    <cellStyle name="40% - Accent2 14" xfId="599"/>
    <cellStyle name="40% - Accent2 15" xfId="600"/>
    <cellStyle name="40% - Accent2 16" xfId="601"/>
    <cellStyle name="40% - Accent2 2" xfId="18"/>
    <cellStyle name="40% - Accent2 2 10" xfId="603"/>
    <cellStyle name="40% - Accent2 2 11" xfId="604"/>
    <cellStyle name="40% - Accent2 2 12" xfId="605"/>
    <cellStyle name="40% - Accent2 2 13" xfId="606"/>
    <cellStyle name="40% - Accent2 2 14" xfId="607"/>
    <cellStyle name="40% - Accent2 2 15" xfId="608"/>
    <cellStyle name="40% - Accent2 2 16" xfId="609"/>
    <cellStyle name="40% - Accent2 2 17" xfId="602"/>
    <cellStyle name="40% - Accent2 2 2" xfId="610"/>
    <cellStyle name="40% - Accent2 2 2 10" xfId="611"/>
    <cellStyle name="40% - Accent2 2 2 11" xfId="612"/>
    <cellStyle name="40% - Accent2 2 2 12" xfId="613"/>
    <cellStyle name="40% - Accent2 2 2 13" xfId="614"/>
    <cellStyle name="40% - Accent2 2 2 14" xfId="615"/>
    <cellStyle name="40% - Accent2 2 2 15" xfId="616"/>
    <cellStyle name="40% - Accent2 2 2 16" xfId="617"/>
    <cellStyle name="40% - Accent2 2 2 17" xfId="618"/>
    <cellStyle name="40% - Accent2 2 2 18" xfId="619"/>
    <cellStyle name="40% - Accent2 2 2 19" xfId="620"/>
    <cellStyle name="40% - Accent2 2 2 2" xfId="621"/>
    <cellStyle name="40% - Accent2 2 2 20" xfId="622"/>
    <cellStyle name="40% - Accent2 2 2 21" xfId="623"/>
    <cellStyle name="40% - Accent2 2 2 22" xfId="624"/>
    <cellStyle name="40% - Accent2 2 2 23" xfId="625"/>
    <cellStyle name="40% - Accent2 2 2 24" xfId="626"/>
    <cellStyle name="40% - Accent2 2 2 3" xfId="627"/>
    <cellStyle name="40% - Accent2 2 2 4" xfId="628"/>
    <cellStyle name="40% - Accent2 2 2 5" xfId="629"/>
    <cellStyle name="40% - Accent2 2 2 6" xfId="630"/>
    <cellStyle name="40% - Accent2 2 2 7" xfId="631"/>
    <cellStyle name="40% - Accent2 2 2 8" xfId="632"/>
    <cellStyle name="40% - Accent2 2 2 9" xfId="633"/>
    <cellStyle name="40% - Accent2 2 3" xfId="634"/>
    <cellStyle name="40% - Accent2 2 4" xfId="635"/>
    <cellStyle name="40% - Accent2 2 5" xfId="636"/>
    <cellStyle name="40% - Accent2 2 6" xfId="637"/>
    <cellStyle name="40% - Accent2 2 7" xfId="638"/>
    <cellStyle name="40% - Accent2 2 8" xfId="639"/>
    <cellStyle name="40% - Accent2 2 9" xfId="640"/>
    <cellStyle name="40% - Accent2 3" xfId="641"/>
    <cellStyle name="40% - Accent2 3 10" xfId="642"/>
    <cellStyle name="40% - Accent2 3 11" xfId="643"/>
    <cellStyle name="40% - Accent2 3 12" xfId="644"/>
    <cellStyle name="40% - Accent2 3 13" xfId="645"/>
    <cellStyle name="40% - Accent2 3 14" xfId="646"/>
    <cellStyle name="40% - Accent2 3 15" xfId="647"/>
    <cellStyle name="40% - Accent2 3 16" xfId="648"/>
    <cellStyle name="40% - Accent2 3 17" xfId="649"/>
    <cellStyle name="40% - Accent2 3 18" xfId="650"/>
    <cellStyle name="40% - Accent2 3 19" xfId="651"/>
    <cellStyle name="40% - Accent2 3 2" xfId="652"/>
    <cellStyle name="40% - Accent2 3 20" xfId="653"/>
    <cellStyle name="40% - Accent2 3 21" xfId="654"/>
    <cellStyle name="40% - Accent2 3 22" xfId="655"/>
    <cellStyle name="40% - Accent2 3 23" xfId="656"/>
    <cellStyle name="40% - Accent2 3 24" xfId="657"/>
    <cellStyle name="40% - Accent2 3 3" xfId="658"/>
    <cellStyle name="40% - Accent2 3 4" xfId="659"/>
    <cellStyle name="40% - Accent2 3 5" xfId="660"/>
    <cellStyle name="40% - Accent2 3 6" xfId="661"/>
    <cellStyle name="40% - Accent2 3 7" xfId="662"/>
    <cellStyle name="40% - Accent2 3 8" xfId="663"/>
    <cellStyle name="40% - Accent2 3 9" xfId="664"/>
    <cellStyle name="40% - Accent2 4" xfId="665"/>
    <cellStyle name="40% - Accent2 5" xfId="666"/>
    <cellStyle name="40% - Accent2 6" xfId="667"/>
    <cellStyle name="40% - Accent2 7" xfId="668"/>
    <cellStyle name="40% - Accent2 8" xfId="669"/>
    <cellStyle name="40% - Accent2 9" xfId="670"/>
    <cellStyle name="40% - Accent3 10" xfId="671"/>
    <cellStyle name="40% - Accent3 11" xfId="672"/>
    <cellStyle name="40% - Accent3 12" xfId="673"/>
    <cellStyle name="40% - Accent3 13" xfId="674"/>
    <cellStyle name="40% - Accent3 14" xfId="675"/>
    <cellStyle name="40% - Accent3 15" xfId="676"/>
    <cellStyle name="40% - Accent3 16" xfId="677"/>
    <cellStyle name="40% - Accent3 2" xfId="19"/>
    <cellStyle name="40% - Accent3 2 10" xfId="679"/>
    <cellStyle name="40% - Accent3 2 11" xfId="680"/>
    <cellStyle name="40% - Accent3 2 12" xfId="681"/>
    <cellStyle name="40% - Accent3 2 13" xfId="682"/>
    <cellStyle name="40% - Accent3 2 14" xfId="683"/>
    <cellStyle name="40% - Accent3 2 15" xfId="684"/>
    <cellStyle name="40% - Accent3 2 16" xfId="685"/>
    <cellStyle name="40% - Accent3 2 17" xfId="678"/>
    <cellStyle name="40% - Accent3 2 2" xfId="686"/>
    <cellStyle name="40% - Accent3 2 2 10" xfId="687"/>
    <cellStyle name="40% - Accent3 2 2 11" xfId="688"/>
    <cellStyle name="40% - Accent3 2 2 12" xfId="689"/>
    <cellStyle name="40% - Accent3 2 2 13" xfId="690"/>
    <cellStyle name="40% - Accent3 2 2 14" xfId="691"/>
    <cellStyle name="40% - Accent3 2 2 15" xfId="692"/>
    <cellStyle name="40% - Accent3 2 2 16" xfId="693"/>
    <cellStyle name="40% - Accent3 2 2 17" xfId="694"/>
    <cellStyle name="40% - Accent3 2 2 18" xfId="695"/>
    <cellStyle name="40% - Accent3 2 2 19" xfId="696"/>
    <cellStyle name="40% - Accent3 2 2 2" xfId="697"/>
    <cellStyle name="40% - Accent3 2 2 20" xfId="698"/>
    <cellStyle name="40% - Accent3 2 2 21" xfId="699"/>
    <cellStyle name="40% - Accent3 2 2 22" xfId="700"/>
    <cellStyle name="40% - Accent3 2 2 23" xfId="701"/>
    <cellStyle name="40% - Accent3 2 2 24" xfId="702"/>
    <cellStyle name="40% - Accent3 2 2 3" xfId="703"/>
    <cellStyle name="40% - Accent3 2 2 4" xfId="704"/>
    <cellStyle name="40% - Accent3 2 2 5" xfId="705"/>
    <cellStyle name="40% - Accent3 2 2 6" xfId="706"/>
    <cellStyle name="40% - Accent3 2 2 7" xfId="707"/>
    <cellStyle name="40% - Accent3 2 2 8" xfId="708"/>
    <cellStyle name="40% - Accent3 2 2 9" xfId="709"/>
    <cellStyle name="40% - Accent3 2 3" xfId="710"/>
    <cellStyle name="40% - Accent3 2 4" xfId="711"/>
    <cellStyle name="40% - Accent3 2 5" xfId="712"/>
    <cellStyle name="40% - Accent3 2 6" xfId="713"/>
    <cellStyle name="40% - Accent3 2 7" xfId="714"/>
    <cellStyle name="40% - Accent3 2 8" xfId="715"/>
    <cellStyle name="40% - Accent3 2 9" xfId="716"/>
    <cellStyle name="40% - Accent3 3" xfId="717"/>
    <cellStyle name="40% - Accent3 3 10" xfId="718"/>
    <cellStyle name="40% - Accent3 3 11" xfId="719"/>
    <cellStyle name="40% - Accent3 3 12" xfId="720"/>
    <cellStyle name="40% - Accent3 3 13" xfId="721"/>
    <cellStyle name="40% - Accent3 3 14" xfId="722"/>
    <cellStyle name="40% - Accent3 3 15" xfId="723"/>
    <cellStyle name="40% - Accent3 3 16" xfId="724"/>
    <cellStyle name="40% - Accent3 3 17" xfId="725"/>
    <cellStyle name="40% - Accent3 3 18" xfId="726"/>
    <cellStyle name="40% - Accent3 3 19" xfId="727"/>
    <cellStyle name="40% - Accent3 3 2" xfId="728"/>
    <cellStyle name="40% - Accent3 3 20" xfId="729"/>
    <cellStyle name="40% - Accent3 3 21" xfId="730"/>
    <cellStyle name="40% - Accent3 3 22" xfId="731"/>
    <cellStyle name="40% - Accent3 3 23" xfId="732"/>
    <cellStyle name="40% - Accent3 3 24" xfId="733"/>
    <cellStyle name="40% - Accent3 3 3" xfId="734"/>
    <cellStyle name="40% - Accent3 3 4" xfId="735"/>
    <cellStyle name="40% - Accent3 3 5" xfId="736"/>
    <cellStyle name="40% - Accent3 3 6" xfId="737"/>
    <cellStyle name="40% - Accent3 3 7" xfId="738"/>
    <cellStyle name="40% - Accent3 3 8" xfId="739"/>
    <cellStyle name="40% - Accent3 3 9" xfId="740"/>
    <cellStyle name="40% - Accent3 4" xfId="741"/>
    <cellStyle name="40% - Accent3 5" xfId="742"/>
    <cellStyle name="40% - Accent3 6" xfId="743"/>
    <cellStyle name="40% - Accent3 7" xfId="744"/>
    <cellStyle name="40% - Accent3 8" xfId="745"/>
    <cellStyle name="40% - Accent3 9" xfId="746"/>
    <cellStyle name="40% - Accent4 10" xfId="747"/>
    <cellStyle name="40% - Accent4 11" xfId="748"/>
    <cellStyle name="40% - Accent4 12" xfId="749"/>
    <cellStyle name="40% - Accent4 13" xfId="750"/>
    <cellStyle name="40% - Accent4 14" xfId="751"/>
    <cellStyle name="40% - Accent4 15" xfId="752"/>
    <cellStyle name="40% - Accent4 16" xfId="753"/>
    <cellStyle name="40% - Accent4 2" xfId="20"/>
    <cellStyle name="40% - Accent4 2 10" xfId="755"/>
    <cellStyle name="40% - Accent4 2 11" xfId="756"/>
    <cellStyle name="40% - Accent4 2 12" xfId="757"/>
    <cellStyle name="40% - Accent4 2 13" xfId="758"/>
    <cellStyle name="40% - Accent4 2 14" xfId="759"/>
    <cellStyle name="40% - Accent4 2 15" xfId="760"/>
    <cellStyle name="40% - Accent4 2 16" xfId="761"/>
    <cellStyle name="40% - Accent4 2 17" xfId="754"/>
    <cellStyle name="40% - Accent4 2 2" xfId="762"/>
    <cellStyle name="40% - Accent4 2 2 10" xfId="763"/>
    <cellStyle name="40% - Accent4 2 2 11" xfId="764"/>
    <cellStyle name="40% - Accent4 2 2 12" xfId="765"/>
    <cellStyle name="40% - Accent4 2 2 13" xfId="766"/>
    <cellStyle name="40% - Accent4 2 2 14" xfId="767"/>
    <cellStyle name="40% - Accent4 2 2 15" xfId="768"/>
    <cellStyle name="40% - Accent4 2 2 16" xfId="769"/>
    <cellStyle name="40% - Accent4 2 2 17" xfId="770"/>
    <cellStyle name="40% - Accent4 2 2 18" xfId="771"/>
    <cellStyle name="40% - Accent4 2 2 19" xfId="772"/>
    <cellStyle name="40% - Accent4 2 2 2" xfId="773"/>
    <cellStyle name="40% - Accent4 2 2 20" xfId="774"/>
    <cellStyle name="40% - Accent4 2 2 21" xfId="775"/>
    <cellStyle name="40% - Accent4 2 2 22" xfId="776"/>
    <cellStyle name="40% - Accent4 2 2 23" xfId="777"/>
    <cellStyle name="40% - Accent4 2 2 24" xfId="778"/>
    <cellStyle name="40% - Accent4 2 2 3" xfId="779"/>
    <cellStyle name="40% - Accent4 2 2 4" xfId="780"/>
    <cellStyle name="40% - Accent4 2 2 5" xfId="781"/>
    <cellStyle name="40% - Accent4 2 2 6" xfId="782"/>
    <cellStyle name="40% - Accent4 2 2 7" xfId="783"/>
    <cellStyle name="40% - Accent4 2 2 8" xfId="784"/>
    <cellStyle name="40% - Accent4 2 2 9" xfId="785"/>
    <cellStyle name="40% - Accent4 2 3" xfId="786"/>
    <cellStyle name="40% - Accent4 2 4" xfId="787"/>
    <cellStyle name="40% - Accent4 2 5" xfId="788"/>
    <cellStyle name="40% - Accent4 2 6" xfId="789"/>
    <cellStyle name="40% - Accent4 2 7" xfId="790"/>
    <cellStyle name="40% - Accent4 2 8" xfId="791"/>
    <cellStyle name="40% - Accent4 2 9" xfId="792"/>
    <cellStyle name="40% - Accent4 3" xfId="793"/>
    <cellStyle name="40% - Accent4 3 10" xfId="794"/>
    <cellStyle name="40% - Accent4 3 11" xfId="795"/>
    <cellStyle name="40% - Accent4 3 12" xfId="796"/>
    <cellStyle name="40% - Accent4 3 13" xfId="797"/>
    <cellStyle name="40% - Accent4 3 14" xfId="798"/>
    <cellStyle name="40% - Accent4 3 15" xfId="799"/>
    <cellStyle name="40% - Accent4 3 16" xfId="800"/>
    <cellStyle name="40% - Accent4 3 17" xfId="801"/>
    <cellStyle name="40% - Accent4 3 18" xfId="802"/>
    <cellStyle name="40% - Accent4 3 19" xfId="803"/>
    <cellStyle name="40% - Accent4 3 2" xfId="804"/>
    <cellStyle name="40% - Accent4 3 20" xfId="805"/>
    <cellStyle name="40% - Accent4 3 21" xfId="806"/>
    <cellStyle name="40% - Accent4 3 22" xfId="807"/>
    <cellStyle name="40% - Accent4 3 23" xfId="808"/>
    <cellStyle name="40% - Accent4 3 24" xfId="809"/>
    <cellStyle name="40% - Accent4 3 3" xfId="810"/>
    <cellStyle name="40% - Accent4 3 4" xfId="811"/>
    <cellStyle name="40% - Accent4 3 5" xfId="812"/>
    <cellStyle name="40% - Accent4 3 6" xfId="813"/>
    <cellStyle name="40% - Accent4 3 7" xfId="814"/>
    <cellStyle name="40% - Accent4 3 8" xfId="815"/>
    <cellStyle name="40% - Accent4 3 9" xfId="816"/>
    <cellStyle name="40% - Accent4 4" xfId="817"/>
    <cellStyle name="40% - Accent4 5" xfId="818"/>
    <cellStyle name="40% - Accent4 6" xfId="819"/>
    <cellStyle name="40% - Accent4 7" xfId="820"/>
    <cellStyle name="40% - Accent4 8" xfId="821"/>
    <cellStyle name="40% - Accent4 9" xfId="822"/>
    <cellStyle name="40% - Accent5 10" xfId="823"/>
    <cellStyle name="40% - Accent5 11" xfId="824"/>
    <cellStyle name="40% - Accent5 12" xfId="825"/>
    <cellStyle name="40% - Accent5 13" xfId="826"/>
    <cellStyle name="40% - Accent5 14" xfId="827"/>
    <cellStyle name="40% - Accent5 15" xfId="828"/>
    <cellStyle name="40% - Accent5 16" xfId="829"/>
    <cellStyle name="40% - Accent5 2" xfId="21"/>
    <cellStyle name="40% - Accent5 2 10" xfId="831"/>
    <cellStyle name="40% - Accent5 2 11" xfId="832"/>
    <cellStyle name="40% - Accent5 2 12" xfId="833"/>
    <cellStyle name="40% - Accent5 2 13" xfId="834"/>
    <cellStyle name="40% - Accent5 2 14" xfId="835"/>
    <cellStyle name="40% - Accent5 2 15" xfId="836"/>
    <cellStyle name="40% - Accent5 2 16" xfId="837"/>
    <cellStyle name="40% - Accent5 2 17" xfId="830"/>
    <cellStyle name="40% - Accent5 2 2" xfId="838"/>
    <cellStyle name="40% - Accent5 2 2 10" xfId="839"/>
    <cellStyle name="40% - Accent5 2 2 11" xfId="840"/>
    <cellStyle name="40% - Accent5 2 2 12" xfId="841"/>
    <cellStyle name="40% - Accent5 2 2 13" xfId="842"/>
    <cellStyle name="40% - Accent5 2 2 14" xfId="843"/>
    <cellStyle name="40% - Accent5 2 2 15" xfId="844"/>
    <cellStyle name="40% - Accent5 2 2 16" xfId="845"/>
    <cellStyle name="40% - Accent5 2 2 17" xfId="846"/>
    <cellStyle name="40% - Accent5 2 2 18" xfId="847"/>
    <cellStyle name="40% - Accent5 2 2 19" xfId="848"/>
    <cellStyle name="40% - Accent5 2 2 2" xfId="849"/>
    <cellStyle name="40% - Accent5 2 2 20" xfId="850"/>
    <cellStyle name="40% - Accent5 2 2 21" xfId="851"/>
    <cellStyle name="40% - Accent5 2 2 22" xfId="852"/>
    <cellStyle name="40% - Accent5 2 2 23" xfId="853"/>
    <cellStyle name="40% - Accent5 2 2 24" xfId="854"/>
    <cellStyle name="40% - Accent5 2 2 3" xfId="855"/>
    <cellStyle name="40% - Accent5 2 2 4" xfId="856"/>
    <cellStyle name="40% - Accent5 2 2 5" xfId="857"/>
    <cellStyle name="40% - Accent5 2 2 6" xfId="858"/>
    <cellStyle name="40% - Accent5 2 2 7" xfId="859"/>
    <cellStyle name="40% - Accent5 2 2 8" xfId="860"/>
    <cellStyle name="40% - Accent5 2 2 9" xfId="861"/>
    <cellStyle name="40% - Accent5 2 3" xfId="862"/>
    <cellStyle name="40% - Accent5 2 4" xfId="863"/>
    <cellStyle name="40% - Accent5 2 5" xfId="864"/>
    <cellStyle name="40% - Accent5 2 6" xfId="865"/>
    <cellStyle name="40% - Accent5 2 7" xfId="866"/>
    <cellStyle name="40% - Accent5 2 8" xfId="867"/>
    <cellStyle name="40% - Accent5 2 9" xfId="868"/>
    <cellStyle name="40% - Accent5 3" xfId="869"/>
    <cellStyle name="40% - Accent5 3 10" xfId="870"/>
    <cellStyle name="40% - Accent5 3 11" xfId="871"/>
    <cellStyle name="40% - Accent5 3 12" xfId="872"/>
    <cellStyle name="40% - Accent5 3 13" xfId="873"/>
    <cellStyle name="40% - Accent5 3 14" xfId="874"/>
    <cellStyle name="40% - Accent5 3 15" xfId="875"/>
    <cellStyle name="40% - Accent5 3 16" xfId="876"/>
    <cellStyle name="40% - Accent5 3 17" xfId="877"/>
    <cellStyle name="40% - Accent5 3 18" xfId="878"/>
    <cellStyle name="40% - Accent5 3 19" xfId="879"/>
    <cellStyle name="40% - Accent5 3 2" xfId="880"/>
    <cellStyle name="40% - Accent5 3 20" xfId="881"/>
    <cellStyle name="40% - Accent5 3 21" xfId="882"/>
    <cellStyle name="40% - Accent5 3 22" xfId="883"/>
    <cellStyle name="40% - Accent5 3 23" xfId="884"/>
    <cellStyle name="40% - Accent5 3 24" xfId="885"/>
    <cellStyle name="40% - Accent5 3 3" xfId="886"/>
    <cellStyle name="40% - Accent5 3 4" xfId="887"/>
    <cellStyle name="40% - Accent5 3 5" xfId="888"/>
    <cellStyle name="40% - Accent5 3 6" xfId="889"/>
    <cellStyle name="40% - Accent5 3 7" xfId="890"/>
    <cellStyle name="40% - Accent5 3 8" xfId="891"/>
    <cellStyle name="40% - Accent5 3 9" xfId="892"/>
    <cellStyle name="40% - Accent5 4" xfId="893"/>
    <cellStyle name="40% - Accent5 5" xfId="894"/>
    <cellStyle name="40% - Accent5 6" xfId="895"/>
    <cellStyle name="40% - Accent5 7" xfId="896"/>
    <cellStyle name="40% - Accent5 8" xfId="897"/>
    <cellStyle name="40% - Accent5 9" xfId="898"/>
    <cellStyle name="40% - Accent6 10" xfId="899"/>
    <cellStyle name="40% - Accent6 11" xfId="900"/>
    <cellStyle name="40% - Accent6 12" xfId="901"/>
    <cellStyle name="40% - Accent6 13" xfId="902"/>
    <cellStyle name="40% - Accent6 14" xfId="903"/>
    <cellStyle name="40% - Accent6 15" xfId="904"/>
    <cellStyle name="40% - Accent6 16" xfId="905"/>
    <cellStyle name="40% - Accent6 2" xfId="22"/>
    <cellStyle name="40% - Accent6 2 10" xfId="907"/>
    <cellStyle name="40% - Accent6 2 11" xfId="908"/>
    <cellStyle name="40% - Accent6 2 12" xfId="909"/>
    <cellStyle name="40% - Accent6 2 13" xfId="910"/>
    <cellStyle name="40% - Accent6 2 14" xfId="911"/>
    <cellStyle name="40% - Accent6 2 15" xfId="912"/>
    <cellStyle name="40% - Accent6 2 16" xfId="913"/>
    <cellStyle name="40% - Accent6 2 17" xfId="906"/>
    <cellStyle name="40% - Accent6 2 2" xfId="914"/>
    <cellStyle name="40% - Accent6 2 2 10" xfId="915"/>
    <cellStyle name="40% - Accent6 2 2 11" xfId="916"/>
    <cellStyle name="40% - Accent6 2 2 12" xfId="917"/>
    <cellStyle name="40% - Accent6 2 2 13" xfId="918"/>
    <cellStyle name="40% - Accent6 2 2 14" xfId="919"/>
    <cellStyle name="40% - Accent6 2 2 15" xfId="920"/>
    <cellStyle name="40% - Accent6 2 2 16" xfId="921"/>
    <cellStyle name="40% - Accent6 2 2 17" xfId="922"/>
    <cellStyle name="40% - Accent6 2 2 18" xfId="923"/>
    <cellStyle name="40% - Accent6 2 2 19" xfId="924"/>
    <cellStyle name="40% - Accent6 2 2 2" xfId="925"/>
    <cellStyle name="40% - Accent6 2 2 20" xfId="926"/>
    <cellStyle name="40% - Accent6 2 2 21" xfId="927"/>
    <cellStyle name="40% - Accent6 2 2 22" xfId="928"/>
    <cellStyle name="40% - Accent6 2 2 23" xfId="929"/>
    <cellStyle name="40% - Accent6 2 2 24" xfId="930"/>
    <cellStyle name="40% - Accent6 2 2 3" xfId="931"/>
    <cellStyle name="40% - Accent6 2 2 4" xfId="932"/>
    <cellStyle name="40% - Accent6 2 2 5" xfId="933"/>
    <cellStyle name="40% - Accent6 2 2 6" xfId="934"/>
    <cellStyle name="40% - Accent6 2 2 7" xfId="935"/>
    <cellStyle name="40% - Accent6 2 2 8" xfId="936"/>
    <cellStyle name="40% - Accent6 2 2 9" xfId="937"/>
    <cellStyle name="40% - Accent6 2 3" xfId="938"/>
    <cellStyle name="40% - Accent6 2 4" xfId="939"/>
    <cellStyle name="40% - Accent6 2 5" xfId="940"/>
    <cellStyle name="40% - Accent6 2 6" xfId="941"/>
    <cellStyle name="40% - Accent6 2 7" xfId="942"/>
    <cellStyle name="40% - Accent6 2 8" xfId="943"/>
    <cellStyle name="40% - Accent6 2 9" xfId="944"/>
    <cellStyle name="40% - Accent6 3" xfId="945"/>
    <cellStyle name="40% - Accent6 3 10" xfId="946"/>
    <cellStyle name="40% - Accent6 3 11" xfId="947"/>
    <cellStyle name="40% - Accent6 3 12" xfId="948"/>
    <cellStyle name="40% - Accent6 3 13" xfId="949"/>
    <cellStyle name="40% - Accent6 3 14" xfId="950"/>
    <cellStyle name="40% - Accent6 3 15" xfId="951"/>
    <cellStyle name="40% - Accent6 3 16" xfId="952"/>
    <cellStyle name="40% - Accent6 3 17" xfId="953"/>
    <cellStyle name="40% - Accent6 3 18" xfId="954"/>
    <cellStyle name="40% - Accent6 3 19" xfId="955"/>
    <cellStyle name="40% - Accent6 3 2" xfId="956"/>
    <cellStyle name="40% - Accent6 3 20" xfId="957"/>
    <cellStyle name="40% - Accent6 3 21" xfId="958"/>
    <cellStyle name="40% - Accent6 3 22" xfId="959"/>
    <cellStyle name="40% - Accent6 3 23" xfId="960"/>
    <cellStyle name="40% - Accent6 3 24" xfId="961"/>
    <cellStyle name="40% - Accent6 3 3" xfId="962"/>
    <cellStyle name="40% - Accent6 3 4" xfId="963"/>
    <cellStyle name="40% - Accent6 3 5" xfId="964"/>
    <cellStyle name="40% - Accent6 3 6" xfId="965"/>
    <cellStyle name="40% - Accent6 3 7" xfId="966"/>
    <cellStyle name="40% - Accent6 3 8" xfId="967"/>
    <cellStyle name="40% - Accent6 3 9" xfId="968"/>
    <cellStyle name="40% - Accent6 4" xfId="969"/>
    <cellStyle name="40% - Accent6 5" xfId="970"/>
    <cellStyle name="40% - Accent6 6" xfId="971"/>
    <cellStyle name="40% - Accent6 7" xfId="972"/>
    <cellStyle name="40% - Accent6 8" xfId="973"/>
    <cellStyle name="40% - Accent6 9" xfId="974"/>
    <cellStyle name="60% - Accent1 10" xfId="975"/>
    <cellStyle name="60% - Accent1 11" xfId="976"/>
    <cellStyle name="60% - Accent1 12" xfId="977"/>
    <cellStyle name="60% - Accent1 13" xfId="978"/>
    <cellStyle name="60% - Accent1 14" xfId="979"/>
    <cellStyle name="60% - Accent1 15" xfId="980"/>
    <cellStyle name="60% - Accent1 16" xfId="981"/>
    <cellStyle name="60% - Accent1 2" xfId="23"/>
    <cellStyle name="60% - Accent1 2 10" xfId="983"/>
    <cellStyle name="60% - Accent1 2 11" xfId="984"/>
    <cellStyle name="60% - Accent1 2 12" xfId="985"/>
    <cellStyle name="60% - Accent1 2 13" xfId="986"/>
    <cellStyle name="60% - Accent1 2 14" xfId="987"/>
    <cellStyle name="60% - Accent1 2 15" xfId="988"/>
    <cellStyle name="60% - Accent1 2 16" xfId="989"/>
    <cellStyle name="60% - Accent1 2 17" xfId="982"/>
    <cellStyle name="60% - Accent1 2 2" xfId="990"/>
    <cellStyle name="60% - Accent1 2 3" xfId="991"/>
    <cellStyle name="60% - Accent1 2 4" xfId="992"/>
    <cellStyle name="60% - Accent1 2 5" xfId="993"/>
    <cellStyle name="60% - Accent1 2 6" xfId="994"/>
    <cellStyle name="60% - Accent1 2 7" xfId="995"/>
    <cellStyle name="60% - Accent1 2 8" xfId="996"/>
    <cellStyle name="60% - Accent1 2 9" xfId="997"/>
    <cellStyle name="60% - Accent1 3" xfId="998"/>
    <cellStyle name="60% - Accent1 4" xfId="999"/>
    <cellStyle name="60% - Accent1 5" xfId="1000"/>
    <cellStyle name="60% - Accent1 6" xfId="1001"/>
    <cellStyle name="60% - Accent1 7" xfId="1002"/>
    <cellStyle name="60% - Accent1 8" xfId="1003"/>
    <cellStyle name="60% - Accent1 9" xfId="1004"/>
    <cellStyle name="60% - Accent2 10" xfId="1005"/>
    <cellStyle name="60% - Accent2 11" xfId="1006"/>
    <cellStyle name="60% - Accent2 12" xfId="1007"/>
    <cellStyle name="60% - Accent2 13" xfId="1008"/>
    <cellStyle name="60% - Accent2 14" xfId="1009"/>
    <cellStyle name="60% - Accent2 15" xfId="1010"/>
    <cellStyle name="60% - Accent2 16" xfId="1011"/>
    <cellStyle name="60% - Accent2 2" xfId="24"/>
    <cellStyle name="60% - Accent2 2 10" xfId="1013"/>
    <cellStyle name="60% - Accent2 2 11" xfId="1014"/>
    <cellStyle name="60% - Accent2 2 12" xfId="1015"/>
    <cellStyle name="60% - Accent2 2 13" xfId="1016"/>
    <cellStyle name="60% - Accent2 2 14" xfId="1017"/>
    <cellStyle name="60% - Accent2 2 15" xfId="1018"/>
    <cellStyle name="60% - Accent2 2 16" xfId="1019"/>
    <cellStyle name="60% - Accent2 2 17" xfId="1012"/>
    <cellStyle name="60% - Accent2 2 2" xfId="1020"/>
    <cellStyle name="60% - Accent2 2 3" xfId="1021"/>
    <cellStyle name="60% - Accent2 2 4" xfId="1022"/>
    <cellStyle name="60% - Accent2 2 5" xfId="1023"/>
    <cellStyle name="60% - Accent2 2 6" xfId="1024"/>
    <cellStyle name="60% - Accent2 2 7" xfId="1025"/>
    <cellStyle name="60% - Accent2 2 8" xfId="1026"/>
    <cellStyle name="60% - Accent2 2 9" xfId="1027"/>
    <cellStyle name="60% - Accent2 3" xfId="1028"/>
    <cellStyle name="60% - Accent2 4" xfId="1029"/>
    <cellStyle name="60% - Accent2 5" xfId="1030"/>
    <cellStyle name="60% - Accent2 6" xfId="1031"/>
    <cellStyle name="60% - Accent2 7" xfId="1032"/>
    <cellStyle name="60% - Accent2 8" xfId="1033"/>
    <cellStyle name="60% - Accent2 9" xfId="1034"/>
    <cellStyle name="60% - Accent3 10" xfId="1035"/>
    <cellStyle name="60% - Accent3 11" xfId="1036"/>
    <cellStyle name="60% - Accent3 12" xfId="1037"/>
    <cellStyle name="60% - Accent3 13" xfId="1038"/>
    <cellStyle name="60% - Accent3 14" xfId="1039"/>
    <cellStyle name="60% - Accent3 15" xfId="1040"/>
    <cellStyle name="60% - Accent3 16" xfId="1041"/>
    <cellStyle name="60% - Accent3 2" xfId="25"/>
    <cellStyle name="60% - Accent3 2 10" xfId="1043"/>
    <cellStyle name="60% - Accent3 2 11" xfId="1044"/>
    <cellStyle name="60% - Accent3 2 12" xfId="1045"/>
    <cellStyle name="60% - Accent3 2 13" xfId="1046"/>
    <cellStyle name="60% - Accent3 2 14" xfId="1047"/>
    <cellStyle name="60% - Accent3 2 15" xfId="1048"/>
    <cellStyle name="60% - Accent3 2 16" xfId="1049"/>
    <cellStyle name="60% - Accent3 2 17" xfId="1042"/>
    <cellStyle name="60% - Accent3 2 2" xfId="1050"/>
    <cellStyle name="60% - Accent3 2 3" xfId="1051"/>
    <cellStyle name="60% - Accent3 2 4" xfId="1052"/>
    <cellStyle name="60% - Accent3 2 5" xfId="1053"/>
    <cellStyle name="60% - Accent3 2 6" xfId="1054"/>
    <cellStyle name="60% - Accent3 2 7" xfId="1055"/>
    <cellStyle name="60% - Accent3 2 8" xfId="1056"/>
    <cellStyle name="60% - Accent3 2 9" xfId="1057"/>
    <cellStyle name="60% - Accent3 3" xfId="1058"/>
    <cellStyle name="60% - Accent3 4" xfId="1059"/>
    <cellStyle name="60% - Accent3 5" xfId="1060"/>
    <cellStyle name="60% - Accent3 6" xfId="1061"/>
    <cellStyle name="60% - Accent3 7" xfId="1062"/>
    <cellStyle name="60% - Accent3 8" xfId="1063"/>
    <cellStyle name="60% - Accent3 9" xfId="1064"/>
    <cellStyle name="60% - Accent4 10" xfId="1065"/>
    <cellStyle name="60% - Accent4 11" xfId="1066"/>
    <cellStyle name="60% - Accent4 12" xfId="1067"/>
    <cellStyle name="60% - Accent4 13" xfId="1068"/>
    <cellStyle name="60% - Accent4 14" xfId="1069"/>
    <cellStyle name="60% - Accent4 15" xfId="1070"/>
    <cellStyle name="60% - Accent4 16" xfId="1071"/>
    <cellStyle name="60% - Accent4 2" xfId="26"/>
    <cellStyle name="60% - Accent4 2 10" xfId="1073"/>
    <cellStyle name="60% - Accent4 2 11" xfId="1074"/>
    <cellStyle name="60% - Accent4 2 12" xfId="1075"/>
    <cellStyle name="60% - Accent4 2 13" xfId="1076"/>
    <cellStyle name="60% - Accent4 2 14" xfId="1077"/>
    <cellStyle name="60% - Accent4 2 15" xfId="1078"/>
    <cellStyle name="60% - Accent4 2 16" xfId="1079"/>
    <cellStyle name="60% - Accent4 2 17" xfId="1072"/>
    <cellStyle name="60% - Accent4 2 2" xfId="1080"/>
    <cellStyle name="60% - Accent4 2 3" xfId="1081"/>
    <cellStyle name="60% - Accent4 2 4" xfId="1082"/>
    <cellStyle name="60% - Accent4 2 5" xfId="1083"/>
    <cellStyle name="60% - Accent4 2 6" xfId="1084"/>
    <cellStyle name="60% - Accent4 2 7" xfId="1085"/>
    <cellStyle name="60% - Accent4 2 8" xfId="1086"/>
    <cellStyle name="60% - Accent4 2 9" xfId="1087"/>
    <cellStyle name="60% - Accent4 3" xfId="1088"/>
    <cellStyle name="60% - Accent4 4" xfId="1089"/>
    <cellStyle name="60% - Accent4 5" xfId="1090"/>
    <cellStyle name="60% - Accent4 6" xfId="1091"/>
    <cellStyle name="60% - Accent4 7" xfId="1092"/>
    <cellStyle name="60% - Accent4 8" xfId="1093"/>
    <cellStyle name="60% - Accent4 9" xfId="1094"/>
    <cellStyle name="60% - Accent5 10" xfId="1095"/>
    <cellStyle name="60% - Accent5 11" xfId="1096"/>
    <cellStyle name="60% - Accent5 12" xfId="1097"/>
    <cellStyle name="60% - Accent5 13" xfId="1098"/>
    <cellStyle name="60% - Accent5 14" xfId="1099"/>
    <cellStyle name="60% - Accent5 15" xfId="1100"/>
    <cellStyle name="60% - Accent5 16" xfId="1101"/>
    <cellStyle name="60% - Accent5 2" xfId="27"/>
    <cellStyle name="60% - Accent5 2 10" xfId="1103"/>
    <cellStyle name="60% - Accent5 2 11" xfId="1104"/>
    <cellStyle name="60% - Accent5 2 12" xfId="1105"/>
    <cellStyle name="60% - Accent5 2 13" xfId="1106"/>
    <cellStyle name="60% - Accent5 2 14" xfId="1107"/>
    <cellStyle name="60% - Accent5 2 15" xfId="1108"/>
    <cellStyle name="60% - Accent5 2 16" xfId="1109"/>
    <cellStyle name="60% - Accent5 2 17" xfId="1102"/>
    <cellStyle name="60% - Accent5 2 2" xfId="1110"/>
    <cellStyle name="60% - Accent5 2 3" xfId="1111"/>
    <cellStyle name="60% - Accent5 2 4" xfId="1112"/>
    <cellStyle name="60% - Accent5 2 5" xfId="1113"/>
    <cellStyle name="60% - Accent5 2 6" xfId="1114"/>
    <cellStyle name="60% - Accent5 2 7" xfId="1115"/>
    <cellStyle name="60% - Accent5 2 8" xfId="1116"/>
    <cellStyle name="60% - Accent5 2 9" xfId="1117"/>
    <cellStyle name="60% - Accent5 3" xfId="1118"/>
    <cellStyle name="60% - Accent5 4" xfId="1119"/>
    <cellStyle name="60% - Accent5 5" xfId="1120"/>
    <cellStyle name="60% - Accent5 6" xfId="1121"/>
    <cellStyle name="60% - Accent5 7" xfId="1122"/>
    <cellStyle name="60% - Accent5 8" xfId="1123"/>
    <cellStyle name="60% - Accent5 9" xfId="1124"/>
    <cellStyle name="60% - Accent6 10" xfId="1125"/>
    <cellStyle name="60% - Accent6 11" xfId="1126"/>
    <cellStyle name="60% - Accent6 12" xfId="1127"/>
    <cellStyle name="60% - Accent6 13" xfId="1128"/>
    <cellStyle name="60% - Accent6 14" xfId="1129"/>
    <cellStyle name="60% - Accent6 15" xfId="1130"/>
    <cellStyle name="60% - Accent6 16" xfId="1131"/>
    <cellStyle name="60% - Accent6 2" xfId="28"/>
    <cellStyle name="60% - Accent6 2 10" xfId="1133"/>
    <cellStyle name="60% - Accent6 2 11" xfId="1134"/>
    <cellStyle name="60% - Accent6 2 12" xfId="1135"/>
    <cellStyle name="60% - Accent6 2 13" xfId="1136"/>
    <cellStyle name="60% - Accent6 2 14" xfId="1137"/>
    <cellStyle name="60% - Accent6 2 15" xfId="1138"/>
    <cellStyle name="60% - Accent6 2 16" xfId="1139"/>
    <cellStyle name="60% - Accent6 2 17" xfId="1132"/>
    <cellStyle name="60% - Accent6 2 2" xfId="1140"/>
    <cellStyle name="60% - Accent6 2 3" xfId="1141"/>
    <cellStyle name="60% - Accent6 2 4" xfId="1142"/>
    <cellStyle name="60% - Accent6 2 5" xfId="1143"/>
    <cellStyle name="60% - Accent6 2 6" xfId="1144"/>
    <cellStyle name="60% - Accent6 2 7" xfId="1145"/>
    <cellStyle name="60% - Accent6 2 8" xfId="1146"/>
    <cellStyle name="60% - Accent6 2 9" xfId="1147"/>
    <cellStyle name="60% - Accent6 3" xfId="1148"/>
    <cellStyle name="60% - Accent6 4" xfId="1149"/>
    <cellStyle name="60% - Accent6 5" xfId="1150"/>
    <cellStyle name="60% - Accent6 6" xfId="1151"/>
    <cellStyle name="60% - Accent6 7" xfId="1152"/>
    <cellStyle name="60% - Accent6 8" xfId="1153"/>
    <cellStyle name="60% - Accent6 9" xfId="1154"/>
    <cellStyle name="Accent1 10" xfId="1155"/>
    <cellStyle name="Accent1 11" xfId="1156"/>
    <cellStyle name="Accent1 12" xfId="1157"/>
    <cellStyle name="Accent1 13" xfId="1158"/>
    <cellStyle name="Accent1 14" xfId="1159"/>
    <cellStyle name="Accent1 15" xfId="1160"/>
    <cellStyle name="Accent1 16" xfId="1161"/>
    <cellStyle name="Accent1 2" xfId="29"/>
    <cellStyle name="Accent1 2 10" xfId="1163"/>
    <cellStyle name="Accent1 2 11" xfId="1164"/>
    <cellStyle name="Accent1 2 12" xfId="1165"/>
    <cellStyle name="Accent1 2 13" xfId="1166"/>
    <cellStyle name="Accent1 2 14" xfId="1167"/>
    <cellStyle name="Accent1 2 15" xfId="1168"/>
    <cellStyle name="Accent1 2 16" xfId="1169"/>
    <cellStyle name="Accent1 2 17" xfId="1162"/>
    <cellStyle name="Accent1 2 2" xfId="1170"/>
    <cellStyle name="Accent1 2 3" xfId="1171"/>
    <cellStyle name="Accent1 2 4" xfId="1172"/>
    <cellStyle name="Accent1 2 5" xfId="1173"/>
    <cellStyle name="Accent1 2 6" xfId="1174"/>
    <cellStyle name="Accent1 2 7" xfId="1175"/>
    <cellStyle name="Accent1 2 8" xfId="1176"/>
    <cellStyle name="Accent1 2 9" xfId="1177"/>
    <cellStyle name="Accent1 3" xfId="1178"/>
    <cellStyle name="Accent1 4" xfId="1179"/>
    <cellStyle name="Accent1 5" xfId="1180"/>
    <cellStyle name="Accent1 6" xfId="1181"/>
    <cellStyle name="Accent1 7" xfId="1182"/>
    <cellStyle name="Accent1 8" xfId="1183"/>
    <cellStyle name="Accent1 9" xfId="1184"/>
    <cellStyle name="Accent2 10" xfId="1185"/>
    <cellStyle name="Accent2 11" xfId="1186"/>
    <cellStyle name="Accent2 12" xfId="1187"/>
    <cellStyle name="Accent2 13" xfId="1188"/>
    <cellStyle name="Accent2 14" xfId="1189"/>
    <cellStyle name="Accent2 15" xfId="1190"/>
    <cellStyle name="Accent2 16" xfId="1191"/>
    <cellStyle name="Accent2 2" xfId="30"/>
    <cellStyle name="Accent2 2 10" xfId="1193"/>
    <cellStyle name="Accent2 2 11" xfId="1194"/>
    <cellStyle name="Accent2 2 12" xfId="1195"/>
    <cellStyle name="Accent2 2 13" xfId="1196"/>
    <cellStyle name="Accent2 2 14" xfId="1197"/>
    <cellStyle name="Accent2 2 15" xfId="1198"/>
    <cellStyle name="Accent2 2 16" xfId="1199"/>
    <cellStyle name="Accent2 2 17" xfId="1192"/>
    <cellStyle name="Accent2 2 2" xfId="1200"/>
    <cellStyle name="Accent2 2 3" xfId="1201"/>
    <cellStyle name="Accent2 2 4" xfId="1202"/>
    <cellStyle name="Accent2 2 5" xfId="1203"/>
    <cellStyle name="Accent2 2 6" xfId="1204"/>
    <cellStyle name="Accent2 2 7" xfId="1205"/>
    <cellStyle name="Accent2 2 8" xfId="1206"/>
    <cellStyle name="Accent2 2 9" xfId="1207"/>
    <cellStyle name="Accent2 3" xfId="1208"/>
    <cellStyle name="Accent2 4" xfId="1209"/>
    <cellStyle name="Accent2 5" xfId="1210"/>
    <cellStyle name="Accent2 6" xfId="1211"/>
    <cellStyle name="Accent2 7" xfId="1212"/>
    <cellStyle name="Accent2 8" xfId="1213"/>
    <cellStyle name="Accent2 9" xfId="1214"/>
    <cellStyle name="Accent3 10" xfId="1215"/>
    <cellStyle name="Accent3 11" xfId="1216"/>
    <cellStyle name="Accent3 12" xfId="1217"/>
    <cellStyle name="Accent3 13" xfId="1218"/>
    <cellStyle name="Accent3 14" xfId="1219"/>
    <cellStyle name="Accent3 15" xfId="1220"/>
    <cellStyle name="Accent3 16" xfId="1221"/>
    <cellStyle name="Accent3 2" xfId="31"/>
    <cellStyle name="Accent3 2 10" xfId="1223"/>
    <cellStyle name="Accent3 2 11" xfId="1224"/>
    <cellStyle name="Accent3 2 12" xfId="1225"/>
    <cellStyle name="Accent3 2 13" xfId="1226"/>
    <cellStyle name="Accent3 2 14" xfId="1227"/>
    <cellStyle name="Accent3 2 15" xfId="1228"/>
    <cellStyle name="Accent3 2 16" xfId="1229"/>
    <cellStyle name="Accent3 2 17" xfId="1222"/>
    <cellStyle name="Accent3 2 2" xfId="1230"/>
    <cellStyle name="Accent3 2 3" xfId="1231"/>
    <cellStyle name="Accent3 2 4" xfId="1232"/>
    <cellStyle name="Accent3 2 5" xfId="1233"/>
    <cellStyle name="Accent3 2 6" xfId="1234"/>
    <cellStyle name="Accent3 2 7" xfId="1235"/>
    <cellStyle name="Accent3 2 8" xfId="1236"/>
    <cellStyle name="Accent3 2 9" xfId="1237"/>
    <cellStyle name="Accent3 3" xfId="1238"/>
    <cellStyle name="Accent3 4" xfId="1239"/>
    <cellStyle name="Accent3 5" xfId="1240"/>
    <cellStyle name="Accent3 6" xfId="1241"/>
    <cellStyle name="Accent3 7" xfId="1242"/>
    <cellStyle name="Accent3 8" xfId="1243"/>
    <cellStyle name="Accent3 9" xfId="1244"/>
    <cellStyle name="Accent4 10" xfId="1245"/>
    <cellStyle name="Accent4 11" xfId="1246"/>
    <cellStyle name="Accent4 12" xfId="1247"/>
    <cellStyle name="Accent4 13" xfId="1248"/>
    <cellStyle name="Accent4 14" xfId="1249"/>
    <cellStyle name="Accent4 15" xfId="1250"/>
    <cellStyle name="Accent4 16" xfId="1251"/>
    <cellStyle name="Accent4 2" xfId="32"/>
    <cellStyle name="Accent4 2 10" xfId="1253"/>
    <cellStyle name="Accent4 2 11" xfId="1254"/>
    <cellStyle name="Accent4 2 12" xfId="1255"/>
    <cellStyle name="Accent4 2 13" xfId="1256"/>
    <cellStyle name="Accent4 2 14" xfId="1257"/>
    <cellStyle name="Accent4 2 15" xfId="1258"/>
    <cellStyle name="Accent4 2 16" xfId="1259"/>
    <cellStyle name="Accent4 2 17" xfId="1252"/>
    <cellStyle name="Accent4 2 2" xfId="1260"/>
    <cellStyle name="Accent4 2 3" xfId="1261"/>
    <cellStyle name="Accent4 2 4" xfId="1262"/>
    <cellStyle name="Accent4 2 5" xfId="1263"/>
    <cellStyle name="Accent4 2 6" xfId="1264"/>
    <cellStyle name="Accent4 2 7" xfId="1265"/>
    <cellStyle name="Accent4 2 8" xfId="1266"/>
    <cellStyle name="Accent4 2 9" xfId="1267"/>
    <cellStyle name="Accent4 3" xfId="1268"/>
    <cellStyle name="Accent4 4" xfId="1269"/>
    <cellStyle name="Accent4 5" xfId="1270"/>
    <cellStyle name="Accent4 6" xfId="1271"/>
    <cellStyle name="Accent4 7" xfId="1272"/>
    <cellStyle name="Accent4 8" xfId="1273"/>
    <cellStyle name="Accent4 9" xfId="1274"/>
    <cellStyle name="Accent5 10" xfId="1275"/>
    <cellStyle name="Accent5 11" xfId="1276"/>
    <cellStyle name="Accent5 12" xfId="1277"/>
    <cellStyle name="Accent5 13" xfId="1278"/>
    <cellStyle name="Accent5 14" xfId="1279"/>
    <cellStyle name="Accent5 15" xfId="1280"/>
    <cellStyle name="Accent5 16" xfId="1281"/>
    <cellStyle name="Accent5 2" xfId="33"/>
    <cellStyle name="Accent5 2 10" xfId="1283"/>
    <cellStyle name="Accent5 2 11" xfId="1284"/>
    <cellStyle name="Accent5 2 12" xfId="1285"/>
    <cellStyle name="Accent5 2 13" xfId="1286"/>
    <cellStyle name="Accent5 2 14" xfId="1287"/>
    <cellStyle name="Accent5 2 15" xfId="1288"/>
    <cellStyle name="Accent5 2 16" xfId="1289"/>
    <cellStyle name="Accent5 2 17" xfId="1282"/>
    <cellStyle name="Accent5 2 2" xfId="1290"/>
    <cellStyle name="Accent5 2 3" xfId="1291"/>
    <cellStyle name="Accent5 2 4" xfId="1292"/>
    <cellStyle name="Accent5 2 5" xfId="1293"/>
    <cellStyle name="Accent5 2 6" xfId="1294"/>
    <cellStyle name="Accent5 2 7" xfId="1295"/>
    <cellStyle name="Accent5 2 8" xfId="1296"/>
    <cellStyle name="Accent5 2 9" xfId="1297"/>
    <cellStyle name="Accent5 3" xfId="1298"/>
    <cellStyle name="Accent5 4" xfId="1299"/>
    <cellStyle name="Accent5 5" xfId="1300"/>
    <cellStyle name="Accent5 6" xfId="1301"/>
    <cellStyle name="Accent5 7" xfId="1302"/>
    <cellStyle name="Accent5 8" xfId="1303"/>
    <cellStyle name="Accent5 9" xfId="1304"/>
    <cellStyle name="Accent6 10" xfId="1305"/>
    <cellStyle name="Accent6 11" xfId="1306"/>
    <cellStyle name="Accent6 12" xfId="1307"/>
    <cellStyle name="Accent6 13" xfId="1308"/>
    <cellStyle name="Accent6 14" xfId="1309"/>
    <cellStyle name="Accent6 15" xfId="1310"/>
    <cellStyle name="Accent6 16" xfId="1311"/>
    <cellStyle name="Accent6 2" xfId="34"/>
    <cellStyle name="Accent6 2 10" xfId="1313"/>
    <cellStyle name="Accent6 2 11" xfId="1314"/>
    <cellStyle name="Accent6 2 12" xfId="1315"/>
    <cellStyle name="Accent6 2 13" xfId="1316"/>
    <cellStyle name="Accent6 2 14" xfId="1317"/>
    <cellStyle name="Accent6 2 15" xfId="1318"/>
    <cellStyle name="Accent6 2 16" xfId="1319"/>
    <cellStyle name="Accent6 2 17" xfId="1312"/>
    <cellStyle name="Accent6 2 2" xfId="1320"/>
    <cellStyle name="Accent6 2 3" xfId="1321"/>
    <cellStyle name="Accent6 2 4" xfId="1322"/>
    <cellStyle name="Accent6 2 5" xfId="1323"/>
    <cellStyle name="Accent6 2 6" xfId="1324"/>
    <cellStyle name="Accent6 2 7" xfId="1325"/>
    <cellStyle name="Accent6 2 8" xfId="1326"/>
    <cellStyle name="Accent6 2 9" xfId="1327"/>
    <cellStyle name="Accent6 3" xfId="1328"/>
    <cellStyle name="Accent6 4" xfId="1329"/>
    <cellStyle name="Accent6 5" xfId="1330"/>
    <cellStyle name="Accent6 6" xfId="1331"/>
    <cellStyle name="Accent6 7" xfId="1332"/>
    <cellStyle name="Accent6 8" xfId="1333"/>
    <cellStyle name="Accent6 9" xfId="1334"/>
    <cellStyle name="Bad 10" xfId="1335"/>
    <cellStyle name="Bad 11" xfId="1336"/>
    <cellStyle name="Bad 12" xfId="1337"/>
    <cellStyle name="Bad 13" xfId="1338"/>
    <cellStyle name="Bad 14" xfId="1339"/>
    <cellStyle name="Bad 15" xfId="1340"/>
    <cellStyle name="Bad 16" xfId="1341"/>
    <cellStyle name="Bad 2" xfId="35"/>
    <cellStyle name="Bad 2 10" xfId="1343"/>
    <cellStyle name="Bad 2 11" xfId="1344"/>
    <cellStyle name="Bad 2 12" xfId="1345"/>
    <cellStyle name="Bad 2 13" xfId="1346"/>
    <cellStyle name="Bad 2 14" xfId="1347"/>
    <cellStyle name="Bad 2 15" xfId="1348"/>
    <cellStyle name="Bad 2 16" xfId="1349"/>
    <cellStyle name="Bad 2 17" xfId="1342"/>
    <cellStyle name="Bad 2 2" xfId="1350"/>
    <cellStyle name="Bad 2 3" xfId="1351"/>
    <cellStyle name="Bad 2 4" xfId="1352"/>
    <cellStyle name="Bad 2 5" xfId="1353"/>
    <cellStyle name="Bad 2 6" xfId="1354"/>
    <cellStyle name="Bad 2 7" xfId="1355"/>
    <cellStyle name="Bad 2 8" xfId="1356"/>
    <cellStyle name="Bad 2 9" xfId="1357"/>
    <cellStyle name="Bad 3" xfId="1358"/>
    <cellStyle name="Bad 4" xfId="1359"/>
    <cellStyle name="Bad 5" xfId="1360"/>
    <cellStyle name="Bad 6" xfId="1361"/>
    <cellStyle name="Bad 7" xfId="1362"/>
    <cellStyle name="Bad 8" xfId="1363"/>
    <cellStyle name="Bad 9" xfId="1364"/>
    <cellStyle name="Calculation 10" xfId="1365"/>
    <cellStyle name="Calculation 11" xfId="1366"/>
    <cellStyle name="Calculation 12" xfId="1367"/>
    <cellStyle name="Calculation 13" xfId="1368"/>
    <cellStyle name="Calculation 14" xfId="1369"/>
    <cellStyle name="Calculation 15" xfId="1370"/>
    <cellStyle name="Calculation 16" xfId="1371"/>
    <cellStyle name="Calculation 2" xfId="36"/>
    <cellStyle name="Calculation 2 10" xfId="1373"/>
    <cellStyle name="Calculation 2 11" xfId="1374"/>
    <cellStyle name="Calculation 2 12" xfId="1375"/>
    <cellStyle name="Calculation 2 13" xfId="1376"/>
    <cellStyle name="Calculation 2 14" xfId="1377"/>
    <cellStyle name="Calculation 2 15" xfId="1378"/>
    <cellStyle name="Calculation 2 16" xfId="1379"/>
    <cellStyle name="Calculation 2 17" xfId="1372"/>
    <cellStyle name="Calculation 2 2" xfId="1380"/>
    <cellStyle name="Calculation 2 3" xfId="1381"/>
    <cellStyle name="Calculation 2 4" xfId="1382"/>
    <cellStyle name="Calculation 2 5" xfId="1383"/>
    <cellStyle name="Calculation 2 6" xfId="1384"/>
    <cellStyle name="Calculation 2 7" xfId="1385"/>
    <cellStyle name="Calculation 2 8" xfId="1386"/>
    <cellStyle name="Calculation 2 9" xfId="1387"/>
    <cellStyle name="Calculation 3" xfId="1388"/>
    <cellStyle name="Calculation 4" xfId="1389"/>
    <cellStyle name="Calculation 5" xfId="1390"/>
    <cellStyle name="Calculation 6" xfId="1391"/>
    <cellStyle name="Calculation 7" xfId="1392"/>
    <cellStyle name="Calculation 8" xfId="1393"/>
    <cellStyle name="Calculation 9" xfId="1394"/>
    <cellStyle name="Check Cell 10" xfId="1395"/>
    <cellStyle name="Check Cell 11" xfId="1396"/>
    <cellStyle name="Check Cell 12" xfId="1397"/>
    <cellStyle name="Check Cell 13" xfId="1398"/>
    <cellStyle name="Check Cell 14" xfId="1399"/>
    <cellStyle name="Check Cell 15" xfId="1400"/>
    <cellStyle name="Check Cell 16" xfId="1401"/>
    <cellStyle name="Check Cell 2" xfId="37"/>
    <cellStyle name="Check Cell 2 10" xfId="1403"/>
    <cellStyle name="Check Cell 2 11" xfId="1404"/>
    <cellStyle name="Check Cell 2 12" xfId="1405"/>
    <cellStyle name="Check Cell 2 13" xfId="1406"/>
    <cellStyle name="Check Cell 2 14" xfId="1407"/>
    <cellStyle name="Check Cell 2 15" xfId="1408"/>
    <cellStyle name="Check Cell 2 16" xfId="1409"/>
    <cellStyle name="Check Cell 2 17" xfId="1402"/>
    <cellStyle name="Check Cell 2 2" xfId="1410"/>
    <cellStyle name="Check Cell 2 3" xfId="1411"/>
    <cellStyle name="Check Cell 2 4" xfId="1412"/>
    <cellStyle name="Check Cell 2 5" xfId="1413"/>
    <cellStyle name="Check Cell 2 6" xfId="1414"/>
    <cellStyle name="Check Cell 2 7" xfId="1415"/>
    <cellStyle name="Check Cell 2 8" xfId="1416"/>
    <cellStyle name="Check Cell 2 9" xfId="1417"/>
    <cellStyle name="Check Cell 3" xfId="1418"/>
    <cellStyle name="Check Cell 4" xfId="1419"/>
    <cellStyle name="Check Cell 5" xfId="1420"/>
    <cellStyle name="Check Cell 6" xfId="1421"/>
    <cellStyle name="Check Cell 7" xfId="1422"/>
    <cellStyle name="Check Cell 8" xfId="1423"/>
    <cellStyle name="Check Cell 9" xfId="1424"/>
    <cellStyle name="Comma" xfId="9" builtinId="3"/>
    <cellStyle name="Comma 2" xfId="39"/>
    <cellStyle name="Comma 2 10" xfId="1426"/>
    <cellStyle name="Comma 2 11" xfId="1427"/>
    <cellStyle name="Comma 2 12" xfId="1428"/>
    <cellStyle name="Comma 2 13" xfId="1429"/>
    <cellStyle name="Comma 2 14" xfId="1430"/>
    <cellStyle name="Comma 2 15" xfId="1431"/>
    <cellStyle name="Comma 2 16" xfId="1432"/>
    <cellStyle name="Comma 2 17" xfId="1433"/>
    <cellStyle name="Comma 2 18" xfId="1434"/>
    <cellStyle name="Comma 2 19" xfId="1435"/>
    <cellStyle name="Comma 2 2" xfId="1436"/>
    <cellStyle name="Comma 2 2 10" xfId="1437"/>
    <cellStyle name="Comma 2 2 11" xfId="1438"/>
    <cellStyle name="Comma 2 2 12" xfId="1439"/>
    <cellStyle name="Comma 2 2 13" xfId="1440"/>
    <cellStyle name="Comma 2 2 14" xfId="1441"/>
    <cellStyle name="Comma 2 2 15" xfId="1442"/>
    <cellStyle name="Comma 2 2 16" xfId="1443"/>
    <cellStyle name="Comma 2 2 17" xfId="1444"/>
    <cellStyle name="Comma 2 2 18" xfId="1445"/>
    <cellStyle name="Comma 2 2 19" xfId="1446"/>
    <cellStyle name="Comma 2 2 2" xfId="1447"/>
    <cellStyle name="Comma 2 2 20" xfId="1448"/>
    <cellStyle name="Comma 2 2 21" xfId="1449"/>
    <cellStyle name="Comma 2 2 22" xfId="1450"/>
    <cellStyle name="Comma 2 2 23" xfId="1451"/>
    <cellStyle name="Comma 2 2 24" xfId="1452"/>
    <cellStyle name="Comma 2 2 3" xfId="1453"/>
    <cellStyle name="Comma 2 2 4" xfId="1454"/>
    <cellStyle name="Comma 2 2 5" xfId="1455"/>
    <cellStyle name="Comma 2 2 6" xfId="1456"/>
    <cellStyle name="Comma 2 2 7" xfId="1457"/>
    <cellStyle name="Comma 2 2 8" xfId="1458"/>
    <cellStyle name="Comma 2 2 9" xfId="1459"/>
    <cellStyle name="Comma 2 20" xfId="1460"/>
    <cellStyle name="Comma 2 21" xfId="1461"/>
    <cellStyle name="Comma 2 22" xfId="1462"/>
    <cellStyle name="Comma 2 23" xfId="1463"/>
    <cellStyle name="Comma 2 24" xfId="1464"/>
    <cellStyle name="Comma 2 25" xfId="1465"/>
    <cellStyle name="Comma 2 26" xfId="1466"/>
    <cellStyle name="Comma 2 27" xfId="1425"/>
    <cellStyle name="Comma 2 3" xfId="1467"/>
    <cellStyle name="Comma 2 3 10" xfId="1468"/>
    <cellStyle name="Comma 2 3 11" xfId="1469"/>
    <cellStyle name="Comma 2 3 12" xfId="1470"/>
    <cellStyle name="Comma 2 3 13" xfId="1471"/>
    <cellStyle name="Comma 2 3 14" xfId="1472"/>
    <cellStyle name="Comma 2 3 15" xfId="1473"/>
    <cellStyle name="Comma 2 3 16" xfId="1474"/>
    <cellStyle name="Comma 2 3 17" xfId="1475"/>
    <cellStyle name="Comma 2 3 18" xfId="1476"/>
    <cellStyle name="Comma 2 3 19" xfId="1477"/>
    <cellStyle name="Comma 2 3 2" xfId="1478"/>
    <cellStyle name="Comma 2 3 20" xfId="1479"/>
    <cellStyle name="Comma 2 3 21" xfId="1480"/>
    <cellStyle name="Comma 2 3 22" xfId="1481"/>
    <cellStyle name="Comma 2 3 23" xfId="1482"/>
    <cellStyle name="Comma 2 3 24" xfId="1483"/>
    <cellStyle name="Comma 2 3 3" xfId="1484"/>
    <cellStyle name="Comma 2 3 4" xfId="1485"/>
    <cellStyle name="Comma 2 3 5" xfId="1486"/>
    <cellStyle name="Comma 2 3 6" xfId="1487"/>
    <cellStyle name="Comma 2 3 7" xfId="1488"/>
    <cellStyle name="Comma 2 3 8" xfId="1489"/>
    <cellStyle name="Comma 2 3 9" xfId="1490"/>
    <cellStyle name="Comma 2 4" xfId="1491"/>
    <cellStyle name="Comma 2 5" xfId="1492"/>
    <cellStyle name="Comma 2 6" xfId="1493"/>
    <cellStyle name="Comma 2 6 10" xfId="1494"/>
    <cellStyle name="Comma 2 6 11" xfId="1495"/>
    <cellStyle name="Comma 2 6 12" xfId="1496"/>
    <cellStyle name="Comma 2 6 13" xfId="1497"/>
    <cellStyle name="Comma 2 6 14" xfId="1498"/>
    <cellStyle name="Comma 2 6 15" xfId="1499"/>
    <cellStyle name="Comma 2 6 2" xfId="1500"/>
    <cellStyle name="Comma 2 6 3" xfId="1501"/>
    <cellStyle name="Comma 2 6 4" xfId="1502"/>
    <cellStyle name="Comma 2 6 5" xfId="1503"/>
    <cellStyle name="Comma 2 6 6" xfId="1504"/>
    <cellStyle name="Comma 2 6 7" xfId="1505"/>
    <cellStyle name="Comma 2 6 8" xfId="1506"/>
    <cellStyle name="Comma 2 6 9" xfId="1507"/>
    <cellStyle name="Comma 2 7" xfId="1508"/>
    <cellStyle name="Comma 2 8" xfId="1509"/>
    <cellStyle name="Comma 2 9" xfId="1510"/>
    <cellStyle name="Comma 3" xfId="38"/>
    <cellStyle name="Comma 3 2" xfId="1511"/>
    <cellStyle name="Comma0" xfId="1"/>
    <cellStyle name="Currency" xfId="10" builtinId="4"/>
    <cellStyle name="Currency 2" xfId="41"/>
    <cellStyle name="Currency 2 10" xfId="1512"/>
    <cellStyle name="Currency 2 11" xfId="1513"/>
    <cellStyle name="Currency 2 12" xfId="1514"/>
    <cellStyle name="Currency 2 13" xfId="1515"/>
    <cellStyle name="Currency 2 14" xfId="1516"/>
    <cellStyle name="Currency 2 15" xfId="1517"/>
    <cellStyle name="Currency 2 16" xfId="1518"/>
    <cellStyle name="Currency 2 17" xfId="1519"/>
    <cellStyle name="Currency 2 18" xfId="1520"/>
    <cellStyle name="Currency 2 19" xfId="1521"/>
    <cellStyle name="Currency 2 2" xfId="1522"/>
    <cellStyle name="Currency 2 2 10" xfId="1523"/>
    <cellStyle name="Currency 2 2 11" xfId="1524"/>
    <cellStyle name="Currency 2 2 12" xfId="1525"/>
    <cellStyle name="Currency 2 2 13" xfId="1526"/>
    <cellStyle name="Currency 2 2 14" xfId="1527"/>
    <cellStyle name="Currency 2 2 15" xfId="1528"/>
    <cellStyle name="Currency 2 2 16" xfId="1529"/>
    <cellStyle name="Currency 2 2 17" xfId="1530"/>
    <cellStyle name="Currency 2 2 18" xfId="1531"/>
    <cellStyle name="Currency 2 2 19" xfId="1532"/>
    <cellStyle name="Currency 2 2 2" xfId="1533"/>
    <cellStyle name="Currency 2 2 2 10" xfId="1534"/>
    <cellStyle name="Currency 2 2 2 11" xfId="1535"/>
    <cellStyle name="Currency 2 2 2 12" xfId="1536"/>
    <cellStyle name="Currency 2 2 2 13" xfId="1537"/>
    <cellStyle name="Currency 2 2 2 14" xfId="1538"/>
    <cellStyle name="Currency 2 2 2 15" xfId="1539"/>
    <cellStyle name="Currency 2 2 2 16" xfId="1540"/>
    <cellStyle name="Currency 2 2 2 17" xfId="1541"/>
    <cellStyle name="Currency 2 2 2 18" xfId="1542"/>
    <cellStyle name="Currency 2 2 2 19" xfId="1543"/>
    <cellStyle name="Currency 2 2 2 2" xfId="1544"/>
    <cellStyle name="Currency 2 2 2 2 10" xfId="1545"/>
    <cellStyle name="Currency 2 2 2 2 11" xfId="1546"/>
    <cellStyle name="Currency 2 2 2 2 12" xfId="1547"/>
    <cellStyle name="Currency 2 2 2 2 13" xfId="1548"/>
    <cellStyle name="Currency 2 2 2 2 14" xfId="1549"/>
    <cellStyle name="Currency 2 2 2 2 15" xfId="1550"/>
    <cellStyle name="Currency 2 2 2 2 2" xfId="1551"/>
    <cellStyle name="Currency 2 2 2 2 3" xfId="1552"/>
    <cellStyle name="Currency 2 2 2 2 4" xfId="1553"/>
    <cellStyle name="Currency 2 2 2 2 5" xfId="1554"/>
    <cellStyle name="Currency 2 2 2 2 6" xfId="1555"/>
    <cellStyle name="Currency 2 2 2 2 7" xfId="1556"/>
    <cellStyle name="Currency 2 2 2 2 8" xfId="1557"/>
    <cellStyle name="Currency 2 2 2 2 9" xfId="1558"/>
    <cellStyle name="Currency 2 2 2 20" xfId="1559"/>
    <cellStyle name="Currency 2 2 2 21" xfId="1560"/>
    <cellStyle name="Currency 2 2 2 22" xfId="1561"/>
    <cellStyle name="Currency 2 2 2 23" xfId="1562"/>
    <cellStyle name="Currency 2 2 2 24" xfId="1563"/>
    <cellStyle name="Currency 2 2 2 25" xfId="1564"/>
    <cellStyle name="Currency 2 2 2 26" xfId="1565"/>
    <cellStyle name="Currency 2 2 2 27" xfId="1566"/>
    <cellStyle name="Currency 2 2 2 28" xfId="1567"/>
    <cellStyle name="Currency 2 2 2 29" xfId="1568"/>
    <cellStyle name="Currency 2 2 2 3" xfId="1569"/>
    <cellStyle name="Currency 2 2 2 30" xfId="1570"/>
    <cellStyle name="Currency 2 2 2 31" xfId="1571"/>
    <cellStyle name="Currency 2 2 2 32" xfId="1572"/>
    <cellStyle name="Currency 2 2 2 33" xfId="1573"/>
    <cellStyle name="Currency 2 2 2 4" xfId="1574"/>
    <cellStyle name="Currency 2 2 2 5" xfId="1575"/>
    <cellStyle name="Currency 2 2 2 6" xfId="1576"/>
    <cellStyle name="Currency 2 2 2 7" xfId="1577"/>
    <cellStyle name="Currency 2 2 2 8" xfId="1578"/>
    <cellStyle name="Currency 2 2 2 9" xfId="1579"/>
    <cellStyle name="Currency 2 2 20" xfId="1580"/>
    <cellStyle name="Currency 2 2 21" xfId="1581"/>
    <cellStyle name="Currency 2 2 22" xfId="1582"/>
    <cellStyle name="Currency 2 2 23" xfId="1583"/>
    <cellStyle name="Currency 2 2 24" xfId="1584"/>
    <cellStyle name="Currency 2 2 25" xfId="1585"/>
    <cellStyle name="Currency 2 2 26" xfId="1586"/>
    <cellStyle name="Currency 2 2 27" xfId="1587"/>
    <cellStyle name="Currency 2 2 28" xfId="1588"/>
    <cellStyle name="Currency 2 2 29" xfId="1589"/>
    <cellStyle name="Currency 2 2 3" xfId="1590"/>
    <cellStyle name="Currency 2 2 3 10" xfId="1591"/>
    <cellStyle name="Currency 2 2 3 11" xfId="1592"/>
    <cellStyle name="Currency 2 2 3 12" xfId="1593"/>
    <cellStyle name="Currency 2 2 3 13" xfId="1594"/>
    <cellStyle name="Currency 2 2 3 14" xfId="1595"/>
    <cellStyle name="Currency 2 2 3 15" xfId="1596"/>
    <cellStyle name="Currency 2 2 3 2" xfId="1597"/>
    <cellStyle name="Currency 2 2 3 3" xfId="1598"/>
    <cellStyle name="Currency 2 2 3 4" xfId="1599"/>
    <cellStyle name="Currency 2 2 3 5" xfId="1600"/>
    <cellStyle name="Currency 2 2 3 6" xfId="1601"/>
    <cellStyle name="Currency 2 2 3 7" xfId="1602"/>
    <cellStyle name="Currency 2 2 3 8" xfId="1603"/>
    <cellStyle name="Currency 2 2 3 9" xfId="1604"/>
    <cellStyle name="Currency 2 2 30" xfId="1605"/>
    <cellStyle name="Currency 2 2 31" xfId="1606"/>
    <cellStyle name="Currency 2 2 32" xfId="1607"/>
    <cellStyle name="Currency 2 2 33" xfId="1608"/>
    <cellStyle name="Currency 2 2 4" xfId="1609"/>
    <cellStyle name="Currency 2 2 5" xfId="1610"/>
    <cellStyle name="Currency 2 2 6" xfId="1611"/>
    <cellStyle name="Currency 2 2 7" xfId="1612"/>
    <cellStyle name="Currency 2 2 8" xfId="1613"/>
    <cellStyle name="Currency 2 2 9" xfId="1614"/>
    <cellStyle name="Currency 2 20" xfId="1615"/>
    <cellStyle name="Currency 2 21" xfId="1616"/>
    <cellStyle name="Currency 2 22" xfId="1617"/>
    <cellStyle name="Currency 2 23" xfId="1618"/>
    <cellStyle name="Currency 2 24" xfId="1619"/>
    <cellStyle name="Currency 2 25" xfId="1620"/>
    <cellStyle name="Currency 2 3" xfId="1621"/>
    <cellStyle name="Currency 2 3 10" xfId="1622"/>
    <cellStyle name="Currency 2 3 11" xfId="1623"/>
    <cellStyle name="Currency 2 3 12" xfId="1624"/>
    <cellStyle name="Currency 2 3 13" xfId="1625"/>
    <cellStyle name="Currency 2 3 14" xfId="1626"/>
    <cellStyle name="Currency 2 3 15" xfId="1627"/>
    <cellStyle name="Currency 2 3 16" xfId="1628"/>
    <cellStyle name="Currency 2 3 17" xfId="1629"/>
    <cellStyle name="Currency 2 3 18" xfId="1630"/>
    <cellStyle name="Currency 2 3 19" xfId="1631"/>
    <cellStyle name="Currency 2 3 2" xfId="1632"/>
    <cellStyle name="Currency 2 3 20" xfId="1633"/>
    <cellStyle name="Currency 2 3 21" xfId="1634"/>
    <cellStyle name="Currency 2 3 22" xfId="1635"/>
    <cellStyle name="Currency 2 3 23" xfId="1636"/>
    <cellStyle name="Currency 2 3 24" xfId="1637"/>
    <cellStyle name="Currency 2 3 3" xfId="1638"/>
    <cellStyle name="Currency 2 3 4" xfId="1639"/>
    <cellStyle name="Currency 2 3 5" xfId="1640"/>
    <cellStyle name="Currency 2 3 6" xfId="1641"/>
    <cellStyle name="Currency 2 3 7" xfId="1642"/>
    <cellStyle name="Currency 2 3 8" xfId="1643"/>
    <cellStyle name="Currency 2 3 9" xfId="1644"/>
    <cellStyle name="Currency 2 4" xfId="1645"/>
    <cellStyle name="Currency 2 4 10" xfId="1646"/>
    <cellStyle name="Currency 2 4 11" xfId="1647"/>
    <cellStyle name="Currency 2 4 12" xfId="1648"/>
    <cellStyle name="Currency 2 4 13" xfId="1649"/>
    <cellStyle name="Currency 2 4 14" xfId="1650"/>
    <cellStyle name="Currency 2 4 15" xfId="1651"/>
    <cellStyle name="Currency 2 4 16" xfId="1652"/>
    <cellStyle name="Currency 2 4 17" xfId="1653"/>
    <cellStyle name="Currency 2 4 18" xfId="1654"/>
    <cellStyle name="Currency 2 4 19" xfId="1655"/>
    <cellStyle name="Currency 2 4 2" xfId="1656"/>
    <cellStyle name="Currency 2 4 20" xfId="1657"/>
    <cellStyle name="Currency 2 4 21" xfId="1658"/>
    <cellStyle name="Currency 2 4 22" xfId="1659"/>
    <cellStyle name="Currency 2 4 23" xfId="1660"/>
    <cellStyle name="Currency 2 4 24" xfId="1661"/>
    <cellStyle name="Currency 2 4 3" xfId="1662"/>
    <cellStyle name="Currency 2 4 4" xfId="1663"/>
    <cellStyle name="Currency 2 4 5" xfId="1664"/>
    <cellStyle name="Currency 2 4 6" xfId="1665"/>
    <cellStyle name="Currency 2 4 7" xfId="1666"/>
    <cellStyle name="Currency 2 4 8" xfId="1667"/>
    <cellStyle name="Currency 2 4 9" xfId="1668"/>
    <cellStyle name="Currency 2 5" xfId="1669"/>
    <cellStyle name="Currency 2 5 10" xfId="1670"/>
    <cellStyle name="Currency 2 5 11" xfId="1671"/>
    <cellStyle name="Currency 2 5 12" xfId="1672"/>
    <cellStyle name="Currency 2 5 13" xfId="1673"/>
    <cellStyle name="Currency 2 5 14" xfId="1674"/>
    <cellStyle name="Currency 2 5 15" xfId="1675"/>
    <cellStyle name="Currency 2 5 16" xfId="1676"/>
    <cellStyle name="Currency 2 5 17" xfId="1677"/>
    <cellStyle name="Currency 2 5 18" xfId="1678"/>
    <cellStyle name="Currency 2 5 19" xfId="1679"/>
    <cellStyle name="Currency 2 5 2" xfId="1680"/>
    <cellStyle name="Currency 2 5 20" xfId="1681"/>
    <cellStyle name="Currency 2 5 21" xfId="1682"/>
    <cellStyle name="Currency 2 5 22" xfId="1683"/>
    <cellStyle name="Currency 2 5 23" xfId="1684"/>
    <cellStyle name="Currency 2 5 24" xfId="1685"/>
    <cellStyle name="Currency 2 5 3" xfId="1686"/>
    <cellStyle name="Currency 2 5 4" xfId="1687"/>
    <cellStyle name="Currency 2 5 5" xfId="1688"/>
    <cellStyle name="Currency 2 5 6" xfId="1689"/>
    <cellStyle name="Currency 2 5 7" xfId="1690"/>
    <cellStyle name="Currency 2 5 8" xfId="1691"/>
    <cellStyle name="Currency 2 5 9" xfId="1692"/>
    <cellStyle name="Currency 2 6" xfId="1693"/>
    <cellStyle name="Currency 2 6 10" xfId="1694"/>
    <cellStyle name="Currency 2 6 11" xfId="1695"/>
    <cellStyle name="Currency 2 6 12" xfId="1696"/>
    <cellStyle name="Currency 2 6 13" xfId="1697"/>
    <cellStyle name="Currency 2 6 14" xfId="1698"/>
    <cellStyle name="Currency 2 6 15" xfId="1699"/>
    <cellStyle name="Currency 2 6 16" xfId="1700"/>
    <cellStyle name="Currency 2 6 17" xfId="1701"/>
    <cellStyle name="Currency 2 6 18" xfId="1702"/>
    <cellStyle name="Currency 2 6 19" xfId="1703"/>
    <cellStyle name="Currency 2 6 2" xfId="1704"/>
    <cellStyle name="Currency 2 6 20" xfId="1705"/>
    <cellStyle name="Currency 2 6 21" xfId="1706"/>
    <cellStyle name="Currency 2 6 22" xfId="1707"/>
    <cellStyle name="Currency 2 6 23" xfId="1708"/>
    <cellStyle name="Currency 2 6 24" xfId="1709"/>
    <cellStyle name="Currency 2 6 3" xfId="1710"/>
    <cellStyle name="Currency 2 6 4" xfId="1711"/>
    <cellStyle name="Currency 2 6 5" xfId="1712"/>
    <cellStyle name="Currency 2 6 6" xfId="1713"/>
    <cellStyle name="Currency 2 6 7" xfId="1714"/>
    <cellStyle name="Currency 2 6 8" xfId="1715"/>
    <cellStyle name="Currency 2 6 9" xfId="1716"/>
    <cellStyle name="Currency 2 7" xfId="1717"/>
    <cellStyle name="Currency 2 7 10" xfId="1718"/>
    <cellStyle name="Currency 2 7 11" xfId="1719"/>
    <cellStyle name="Currency 2 7 12" xfId="1720"/>
    <cellStyle name="Currency 2 7 13" xfId="1721"/>
    <cellStyle name="Currency 2 7 14" xfId="1722"/>
    <cellStyle name="Currency 2 7 15" xfId="1723"/>
    <cellStyle name="Currency 2 7 16" xfId="1724"/>
    <cellStyle name="Currency 2 7 17" xfId="1725"/>
    <cellStyle name="Currency 2 7 18" xfId="1726"/>
    <cellStyle name="Currency 2 7 19" xfId="1727"/>
    <cellStyle name="Currency 2 7 2" xfId="1728"/>
    <cellStyle name="Currency 2 7 20" xfId="1729"/>
    <cellStyle name="Currency 2 7 21" xfId="1730"/>
    <cellStyle name="Currency 2 7 22" xfId="1731"/>
    <cellStyle name="Currency 2 7 23" xfId="1732"/>
    <cellStyle name="Currency 2 7 24" xfId="1733"/>
    <cellStyle name="Currency 2 7 3" xfId="1734"/>
    <cellStyle name="Currency 2 7 4" xfId="1735"/>
    <cellStyle name="Currency 2 7 5" xfId="1736"/>
    <cellStyle name="Currency 2 7 6" xfId="1737"/>
    <cellStyle name="Currency 2 7 7" xfId="1738"/>
    <cellStyle name="Currency 2 7 8" xfId="1739"/>
    <cellStyle name="Currency 2 7 9" xfId="1740"/>
    <cellStyle name="Currency 2 8" xfId="1741"/>
    <cellStyle name="Currency 2 8 10" xfId="1742"/>
    <cellStyle name="Currency 2 8 11" xfId="1743"/>
    <cellStyle name="Currency 2 8 12" xfId="1744"/>
    <cellStyle name="Currency 2 8 13" xfId="1745"/>
    <cellStyle name="Currency 2 8 14" xfId="1746"/>
    <cellStyle name="Currency 2 8 15" xfId="1747"/>
    <cellStyle name="Currency 2 8 16" xfId="1748"/>
    <cellStyle name="Currency 2 8 17" xfId="1749"/>
    <cellStyle name="Currency 2 8 18" xfId="1750"/>
    <cellStyle name="Currency 2 8 19" xfId="1751"/>
    <cellStyle name="Currency 2 8 2" xfId="1752"/>
    <cellStyle name="Currency 2 8 20" xfId="1753"/>
    <cellStyle name="Currency 2 8 21" xfId="1754"/>
    <cellStyle name="Currency 2 8 22" xfId="1755"/>
    <cellStyle name="Currency 2 8 23" xfId="1756"/>
    <cellStyle name="Currency 2 8 24" xfId="1757"/>
    <cellStyle name="Currency 2 8 3" xfId="1758"/>
    <cellStyle name="Currency 2 8 4" xfId="1759"/>
    <cellStyle name="Currency 2 8 5" xfId="1760"/>
    <cellStyle name="Currency 2 8 6" xfId="1761"/>
    <cellStyle name="Currency 2 8 7" xfId="1762"/>
    <cellStyle name="Currency 2 8 8" xfId="1763"/>
    <cellStyle name="Currency 2 8 9" xfId="1764"/>
    <cellStyle name="Currency 2 9" xfId="1765"/>
    <cellStyle name="Currency 2 9 10" xfId="1766"/>
    <cellStyle name="Currency 2 9 11" xfId="1767"/>
    <cellStyle name="Currency 2 9 12" xfId="1768"/>
    <cellStyle name="Currency 2 9 13" xfId="1769"/>
    <cellStyle name="Currency 2 9 14" xfId="1770"/>
    <cellStyle name="Currency 2 9 15" xfId="1771"/>
    <cellStyle name="Currency 2 9 16" xfId="1772"/>
    <cellStyle name="Currency 2 9 17" xfId="1773"/>
    <cellStyle name="Currency 2 9 18" xfId="1774"/>
    <cellStyle name="Currency 2 9 19" xfId="1775"/>
    <cellStyle name="Currency 2 9 2" xfId="1776"/>
    <cellStyle name="Currency 2 9 20" xfId="1777"/>
    <cellStyle name="Currency 2 9 21" xfId="1778"/>
    <cellStyle name="Currency 2 9 22" xfId="1779"/>
    <cellStyle name="Currency 2 9 23" xfId="1780"/>
    <cellStyle name="Currency 2 9 24" xfId="1781"/>
    <cellStyle name="Currency 2 9 3" xfId="1782"/>
    <cellStyle name="Currency 2 9 4" xfId="1783"/>
    <cellStyle name="Currency 2 9 5" xfId="1784"/>
    <cellStyle name="Currency 2 9 6" xfId="1785"/>
    <cellStyle name="Currency 2 9 7" xfId="1786"/>
    <cellStyle name="Currency 2 9 8" xfId="1787"/>
    <cellStyle name="Currency 2 9 9" xfId="1788"/>
    <cellStyle name="Currency 3" xfId="40"/>
    <cellStyle name="Currency 3 2" xfId="1790"/>
    <cellStyle name="Currency 3 3" xfId="1789"/>
    <cellStyle name="Currency 4" xfId="61"/>
    <cellStyle name="Currency0" xfId="2"/>
    <cellStyle name="Date" xfId="3"/>
    <cellStyle name="Excel Built-in Normal" xfId="1791"/>
    <cellStyle name="Excel Built-in Normal 10" xfId="1792"/>
    <cellStyle name="Excel Built-in Normal 11" xfId="1793"/>
    <cellStyle name="Excel Built-in Normal 12" xfId="1794"/>
    <cellStyle name="Excel Built-in Normal 13" xfId="1795"/>
    <cellStyle name="Excel Built-in Normal 14" xfId="1796"/>
    <cellStyle name="Excel Built-in Normal 15" xfId="1797"/>
    <cellStyle name="Excel Built-in Normal 16" xfId="1798"/>
    <cellStyle name="Excel Built-in Normal 17" xfId="1799"/>
    <cellStyle name="Excel Built-in Normal 18" xfId="1800"/>
    <cellStyle name="Excel Built-in Normal 19" xfId="1801"/>
    <cellStyle name="Excel Built-in Normal 2" xfId="1802"/>
    <cellStyle name="Excel Built-in Normal 20" xfId="1803"/>
    <cellStyle name="Excel Built-in Normal 21" xfId="1804"/>
    <cellStyle name="Excel Built-in Normal 22" xfId="1805"/>
    <cellStyle name="Excel Built-in Normal 23" xfId="1806"/>
    <cellStyle name="Excel Built-in Normal 24" xfId="1807"/>
    <cellStyle name="Excel Built-in Normal 3" xfId="1808"/>
    <cellStyle name="Excel Built-in Normal 4" xfId="1809"/>
    <cellStyle name="Excel Built-in Normal 5" xfId="1810"/>
    <cellStyle name="Excel Built-in Normal 6" xfId="1811"/>
    <cellStyle name="Excel Built-in Normal 7" xfId="1812"/>
    <cellStyle name="Excel Built-in Normal 8" xfId="1813"/>
    <cellStyle name="Excel Built-in Normal 9" xfId="1814"/>
    <cellStyle name="Explanatory Text 10" xfId="1815"/>
    <cellStyle name="Explanatory Text 11" xfId="1816"/>
    <cellStyle name="Explanatory Text 12" xfId="1817"/>
    <cellStyle name="Explanatory Text 13" xfId="1818"/>
    <cellStyle name="Explanatory Text 14" xfId="1819"/>
    <cellStyle name="Explanatory Text 15" xfId="1820"/>
    <cellStyle name="Explanatory Text 16" xfId="1821"/>
    <cellStyle name="Explanatory Text 2" xfId="42"/>
    <cellStyle name="Explanatory Text 2 10" xfId="1822"/>
    <cellStyle name="Explanatory Text 2 11" xfId="1823"/>
    <cellStyle name="Explanatory Text 2 12" xfId="1824"/>
    <cellStyle name="Explanatory Text 2 13" xfId="1825"/>
    <cellStyle name="Explanatory Text 2 14" xfId="1826"/>
    <cellStyle name="Explanatory Text 2 15" xfId="1827"/>
    <cellStyle name="Explanatory Text 2 16" xfId="1828"/>
    <cellStyle name="Explanatory Text 2 2" xfId="1829"/>
    <cellStyle name="Explanatory Text 2 3" xfId="1830"/>
    <cellStyle name="Explanatory Text 2 4" xfId="1831"/>
    <cellStyle name="Explanatory Text 2 5" xfId="1832"/>
    <cellStyle name="Explanatory Text 2 6" xfId="1833"/>
    <cellStyle name="Explanatory Text 2 7" xfId="1834"/>
    <cellStyle name="Explanatory Text 2 8" xfId="1835"/>
    <cellStyle name="Explanatory Text 2 9" xfId="1836"/>
    <cellStyle name="Explanatory Text 3" xfId="1837"/>
    <cellStyle name="Explanatory Text 4" xfId="1838"/>
    <cellStyle name="Explanatory Text 5" xfId="1839"/>
    <cellStyle name="Explanatory Text 6" xfId="1840"/>
    <cellStyle name="Explanatory Text 7" xfId="1841"/>
    <cellStyle name="Explanatory Text 8" xfId="1842"/>
    <cellStyle name="Explanatory Text 9" xfId="1843"/>
    <cellStyle name="Fixed" xfId="4"/>
    <cellStyle name="Good 10" xfId="1844"/>
    <cellStyle name="Good 11" xfId="1845"/>
    <cellStyle name="Good 12" xfId="1846"/>
    <cellStyle name="Good 13" xfId="1847"/>
    <cellStyle name="Good 14" xfId="1848"/>
    <cellStyle name="Good 15" xfId="1849"/>
    <cellStyle name="Good 16" xfId="1850"/>
    <cellStyle name="Good 2" xfId="43"/>
    <cellStyle name="Good 2 10" xfId="1852"/>
    <cellStyle name="Good 2 11" xfId="1853"/>
    <cellStyle name="Good 2 12" xfId="1854"/>
    <cellStyle name="Good 2 13" xfId="1855"/>
    <cellStyle name="Good 2 14" xfId="1856"/>
    <cellStyle name="Good 2 15" xfId="1857"/>
    <cellStyle name="Good 2 16" xfId="1858"/>
    <cellStyle name="Good 2 17" xfId="1851"/>
    <cellStyle name="Good 2 2" xfId="1859"/>
    <cellStyle name="Good 2 3" xfId="1860"/>
    <cellStyle name="Good 2 4" xfId="1861"/>
    <cellStyle name="Good 2 5" xfId="1862"/>
    <cellStyle name="Good 2 6" xfId="1863"/>
    <cellStyle name="Good 2 7" xfId="1864"/>
    <cellStyle name="Good 2 8" xfId="1865"/>
    <cellStyle name="Good 2 9" xfId="1866"/>
    <cellStyle name="Good 3" xfId="1867"/>
    <cellStyle name="Good 4" xfId="1868"/>
    <cellStyle name="Good 5" xfId="1869"/>
    <cellStyle name="Good 6" xfId="1870"/>
    <cellStyle name="Good 7" xfId="1871"/>
    <cellStyle name="Good 8" xfId="1872"/>
    <cellStyle name="Good 9" xfId="1873"/>
    <cellStyle name="Heading 1" xfId="5" builtinId="16" customBuiltin="1"/>
    <cellStyle name="Heading 1 10" xfId="1874"/>
    <cellStyle name="Heading 1 11" xfId="1875"/>
    <cellStyle name="Heading 1 12" xfId="1876"/>
    <cellStyle name="Heading 1 13" xfId="1877"/>
    <cellStyle name="Heading 1 14" xfId="1878"/>
    <cellStyle name="Heading 1 15" xfId="1879"/>
    <cellStyle name="Heading 1 16" xfId="1880"/>
    <cellStyle name="Heading 1 2" xfId="44"/>
    <cellStyle name="Heading 1 2 10" xfId="1881"/>
    <cellStyle name="Heading 1 2 11" xfId="1882"/>
    <cellStyle name="Heading 1 2 12" xfId="1883"/>
    <cellStyle name="Heading 1 2 13" xfId="1884"/>
    <cellStyle name="Heading 1 2 14" xfId="1885"/>
    <cellStyle name="Heading 1 2 15" xfId="1886"/>
    <cellStyle name="Heading 1 2 16" xfId="1887"/>
    <cellStyle name="Heading 1 2 2" xfId="1888"/>
    <cellStyle name="Heading 1 2 3" xfId="1889"/>
    <cellStyle name="Heading 1 2 4" xfId="1890"/>
    <cellStyle name="Heading 1 2 5" xfId="1891"/>
    <cellStyle name="Heading 1 2 6" xfId="1892"/>
    <cellStyle name="Heading 1 2 7" xfId="1893"/>
    <cellStyle name="Heading 1 2 8" xfId="1894"/>
    <cellStyle name="Heading 1 2 9" xfId="1895"/>
    <cellStyle name="Heading 1 3" xfId="1896"/>
    <cellStyle name="Heading 1 4" xfId="1897"/>
    <cellStyle name="Heading 1 5" xfId="1898"/>
    <cellStyle name="Heading 1 6" xfId="1899"/>
    <cellStyle name="Heading 1 7" xfId="1900"/>
    <cellStyle name="Heading 1 8" xfId="1901"/>
    <cellStyle name="Heading 1 9" xfId="1902"/>
    <cellStyle name="Heading 2" xfId="6" builtinId="17" customBuiltin="1"/>
    <cellStyle name="Heading 2 10" xfId="1903"/>
    <cellStyle name="Heading 2 11" xfId="1904"/>
    <cellStyle name="Heading 2 12" xfId="1905"/>
    <cellStyle name="Heading 2 13" xfId="1906"/>
    <cellStyle name="Heading 2 14" xfId="1907"/>
    <cellStyle name="Heading 2 15" xfId="1908"/>
    <cellStyle name="Heading 2 16" xfId="1909"/>
    <cellStyle name="Heading 2 2" xfId="45"/>
    <cellStyle name="Heading 2 2 10" xfId="1911"/>
    <cellStyle name="Heading 2 2 11" xfId="1912"/>
    <cellStyle name="Heading 2 2 12" xfId="1913"/>
    <cellStyle name="Heading 2 2 13" xfId="1914"/>
    <cellStyle name="Heading 2 2 14" xfId="1915"/>
    <cellStyle name="Heading 2 2 15" xfId="1916"/>
    <cellStyle name="Heading 2 2 16" xfId="1917"/>
    <cellStyle name="Heading 2 2 2" xfId="1918"/>
    <cellStyle name="Heading 2 2 3" xfId="1919"/>
    <cellStyle name="Heading 2 2 4" xfId="1920"/>
    <cellStyle name="Heading 2 2 5" xfId="1921"/>
    <cellStyle name="Heading 2 2 6" xfId="1922"/>
    <cellStyle name="Heading 2 2 7" xfId="1923"/>
    <cellStyle name="Heading 2 2 8" xfId="1924"/>
    <cellStyle name="Heading 2 2 9" xfId="1925"/>
    <cellStyle name="Heading 2 3" xfId="1926"/>
    <cellStyle name="Heading 2 4" xfId="1927"/>
    <cellStyle name="Heading 2 5" xfId="1928"/>
    <cellStyle name="Heading 2 6" xfId="1929"/>
    <cellStyle name="Heading 2 7" xfId="1930"/>
    <cellStyle name="Heading 2 8" xfId="1931"/>
    <cellStyle name="Heading 2 9" xfId="1932"/>
    <cellStyle name="Heading 3 10" xfId="1933"/>
    <cellStyle name="Heading 3 11" xfId="1934"/>
    <cellStyle name="Heading 3 12" xfId="1935"/>
    <cellStyle name="Heading 3 13" xfId="1936"/>
    <cellStyle name="Heading 3 14" xfId="1937"/>
    <cellStyle name="Heading 3 15" xfId="1938"/>
    <cellStyle name="Heading 3 16" xfId="1939"/>
    <cellStyle name="Heading 3 2" xfId="46"/>
    <cellStyle name="Heading 3 2 10" xfId="1940"/>
    <cellStyle name="Heading 3 2 11" xfId="1941"/>
    <cellStyle name="Heading 3 2 12" xfId="1942"/>
    <cellStyle name="Heading 3 2 13" xfId="1943"/>
    <cellStyle name="Heading 3 2 14" xfId="1944"/>
    <cellStyle name="Heading 3 2 15" xfId="1945"/>
    <cellStyle name="Heading 3 2 16" xfId="1946"/>
    <cellStyle name="Heading 3 2 2" xfId="1947"/>
    <cellStyle name="Heading 3 2 3" xfId="1948"/>
    <cellStyle name="Heading 3 2 4" xfId="1949"/>
    <cellStyle name="Heading 3 2 5" xfId="1950"/>
    <cellStyle name="Heading 3 2 6" xfId="1951"/>
    <cellStyle name="Heading 3 2 7" xfId="1952"/>
    <cellStyle name="Heading 3 2 8" xfId="1953"/>
    <cellStyle name="Heading 3 2 9" xfId="1954"/>
    <cellStyle name="Heading 3 3" xfId="1955"/>
    <cellStyle name="Heading 3 4" xfId="1956"/>
    <cellStyle name="Heading 3 5" xfId="1957"/>
    <cellStyle name="Heading 3 6" xfId="1958"/>
    <cellStyle name="Heading 3 7" xfId="1959"/>
    <cellStyle name="Heading 3 8" xfId="1960"/>
    <cellStyle name="Heading 3 9" xfId="1961"/>
    <cellStyle name="Heading 4 10" xfId="1962"/>
    <cellStyle name="Heading 4 11" xfId="1963"/>
    <cellStyle name="Heading 4 12" xfId="1964"/>
    <cellStyle name="Heading 4 13" xfId="1965"/>
    <cellStyle name="Heading 4 14" xfId="1966"/>
    <cellStyle name="Heading 4 15" xfId="1967"/>
    <cellStyle name="Heading 4 16" xfId="1968"/>
    <cellStyle name="Heading 4 2" xfId="47"/>
    <cellStyle name="Heading 4 2 10" xfId="1969"/>
    <cellStyle name="Heading 4 2 11" xfId="1970"/>
    <cellStyle name="Heading 4 2 12" xfId="1971"/>
    <cellStyle name="Heading 4 2 13" xfId="1972"/>
    <cellStyle name="Heading 4 2 14" xfId="1973"/>
    <cellStyle name="Heading 4 2 15" xfId="1974"/>
    <cellStyle name="Heading 4 2 16" xfId="1975"/>
    <cellStyle name="Heading 4 2 2" xfId="1976"/>
    <cellStyle name="Heading 4 2 3" xfId="1977"/>
    <cellStyle name="Heading 4 2 4" xfId="1978"/>
    <cellStyle name="Heading 4 2 5" xfId="1979"/>
    <cellStyle name="Heading 4 2 6" xfId="1980"/>
    <cellStyle name="Heading 4 2 7" xfId="1981"/>
    <cellStyle name="Heading 4 2 8" xfId="1982"/>
    <cellStyle name="Heading 4 2 9" xfId="1983"/>
    <cellStyle name="Heading 4 3" xfId="1984"/>
    <cellStyle name="Heading 4 4" xfId="1985"/>
    <cellStyle name="Heading 4 5" xfId="1986"/>
    <cellStyle name="Heading 4 6" xfId="1987"/>
    <cellStyle name="Heading 4 7" xfId="1988"/>
    <cellStyle name="Heading 4 8" xfId="1989"/>
    <cellStyle name="Heading 4 9" xfId="1990"/>
    <cellStyle name="Hyperlink" xfId="7" builtinId="8"/>
    <cellStyle name="Hyperlink 2" xfId="2737"/>
    <cellStyle name="Input 10" xfId="1991"/>
    <cellStyle name="Input 11" xfId="1992"/>
    <cellStyle name="Input 12" xfId="1993"/>
    <cellStyle name="Input 13" xfId="1994"/>
    <cellStyle name="Input 14" xfId="1995"/>
    <cellStyle name="Input 15" xfId="1996"/>
    <cellStyle name="Input 16" xfId="1997"/>
    <cellStyle name="Input 2" xfId="48"/>
    <cellStyle name="Input 2 10" xfId="1999"/>
    <cellStyle name="Input 2 11" xfId="2000"/>
    <cellStyle name="Input 2 12" xfId="2001"/>
    <cellStyle name="Input 2 13" xfId="2002"/>
    <cellStyle name="Input 2 14" xfId="2003"/>
    <cellStyle name="Input 2 15" xfId="2004"/>
    <cellStyle name="Input 2 16" xfId="2005"/>
    <cellStyle name="Input 2 17" xfId="1998"/>
    <cellStyle name="Input 2 2" xfId="2006"/>
    <cellStyle name="Input 2 3" xfId="2007"/>
    <cellStyle name="Input 2 4" xfId="2008"/>
    <cellStyle name="Input 2 5" xfId="2009"/>
    <cellStyle name="Input 2 6" xfId="2010"/>
    <cellStyle name="Input 2 7" xfId="2011"/>
    <cellStyle name="Input 2 8" xfId="2012"/>
    <cellStyle name="Input 2 9" xfId="2013"/>
    <cellStyle name="Input 3" xfId="2014"/>
    <cellStyle name="Input 4" xfId="2015"/>
    <cellStyle name="Input 5" xfId="2016"/>
    <cellStyle name="Input 6" xfId="2017"/>
    <cellStyle name="Input 7" xfId="2018"/>
    <cellStyle name="Input 8" xfId="2019"/>
    <cellStyle name="Input 9" xfId="2020"/>
    <cellStyle name="Linked Cell 10" xfId="2021"/>
    <cellStyle name="Linked Cell 11" xfId="2022"/>
    <cellStyle name="Linked Cell 12" xfId="2023"/>
    <cellStyle name="Linked Cell 13" xfId="2024"/>
    <cellStyle name="Linked Cell 14" xfId="2025"/>
    <cellStyle name="Linked Cell 15" xfId="2026"/>
    <cellStyle name="Linked Cell 16" xfId="2027"/>
    <cellStyle name="Linked Cell 2" xfId="49"/>
    <cellStyle name="Linked Cell 2 10" xfId="2028"/>
    <cellStyle name="Linked Cell 2 11" xfId="2029"/>
    <cellStyle name="Linked Cell 2 12" xfId="2030"/>
    <cellStyle name="Linked Cell 2 13" xfId="2031"/>
    <cellStyle name="Linked Cell 2 14" xfId="2032"/>
    <cellStyle name="Linked Cell 2 15" xfId="2033"/>
    <cellStyle name="Linked Cell 2 16" xfId="2034"/>
    <cellStyle name="Linked Cell 2 2" xfId="2035"/>
    <cellStyle name="Linked Cell 2 3" xfId="2036"/>
    <cellStyle name="Linked Cell 2 4" xfId="2037"/>
    <cellStyle name="Linked Cell 2 5" xfId="2038"/>
    <cellStyle name="Linked Cell 2 6" xfId="2039"/>
    <cellStyle name="Linked Cell 2 7" xfId="2040"/>
    <cellStyle name="Linked Cell 2 8" xfId="2041"/>
    <cellStyle name="Linked Cell 2 9" xfId="2042"/>
    <cellStyle name="Linked Cell 3" xfId="2043"/>
    <cellStyle name="Linked Cell 4" xfId="2044"/>
    <cellStyle name="Linked Cell 5" xfId="2045"/>
    <cellStyle name="Linked Cell 6" xfId="2046"/>
    <cellStyle name="Linked Cell 7" xfId="2047"/>
    <cellStyle name="Linked Cell 8" xfId="2048"/>
    <cellStyle name="Linked Cell 9" xfId="2049"/>
    <cellStyle name="Neutral 10" xfId="2050"/>
    <cellStyle name="Neutral 11" xfId="2051"/>
    <cellStyle name="Neutral 12" xfId="2052"/>
    <cellStyle name="Neutral 13" xfId="2053"/>
    <cellStyle name="Neutral 14" xfId="2054"/>
    <cellStyle name="Neutral 15" xfId="2055"/>
    <cellStyle name="Neutral 16" xfId="2056"/>
    <cellStyle name="Neutral 2" xfId="50"/>
    <cellStyle name="Neutral 2 10" xfId="2058"/>
    <cellStyle name="Neutral 2 11" xfId="2059"/>
    <cellStyle name="Neutral 2 12" xfId="2060"/>
    <cellStyle name="Neutral 2 13" xfId="2061"/>
    <cellStyle name="Neutral 2 14" xfId="2062"/>
    <cellStyle name="Neutral 2 15" xfId="2063"/>
    <cellStyle name="Neutral 2 16" xfId="2064"/>
    <cellStyle name="Neutral 2 17" xfId="2057"/>
    <cellStyle name="Neutral 2 2" xfId="2065"/>
    <cellStyle name="Neutral 2 3" xfId="2066"/>
    <cellStyle name="Neutral 2 4" xfId="2067"/>
    <cellStyle name="Neutral 2 5" xfId="2068"/>
    <cellStyle name="Neutral 2 6" xfId="2069"/>
    <cellStyle name="Neutral 2 7" xfId="2070"/>
    <cellStyle name="Neutral 2 8" xfId="2071"/>
    <cellStyle name="Neutral 2 9" xfId="2072"/>
    <cellStyle name="Neutral 3" xfId="2073"/>
    <cellStyle name="Neutral 4" xfId="2074"/>
    <cellStyle name="Neutral 5" xfId="2075"/>
    <cellStyle name="Neutral 6" xfId="2076"/>
    <cellStyle name="Neutral 7" xfId="2077"/>
    <cellStyle name="Neutral 8" xfId="2078"/>
    <cellStyle name="Neutral 9" xfId="2079"/>
    <cellStyle name="Normal" xfId="0" builtinId="0"/>
    <cellStyle name="Normal 10" xfId="2080"/>
    <cellStyle name="Normal 10 2" xfId="2081"/>
    <cellStyle name="Normal 11" xfId="2082"/>
    <cellStyle name="Normal 11 2" xfId="2083"/>
    <cellStyle name="Normal 12" xfId="2084"/>
    <cellStyle name="Normal 12 2" xfId="2085"/>
    <cellStyle name="Normal 13" xfId="2086"/>
    <cellStyle name="Normal 13 2" xfId="2087"/>
    <cellStyle name="Normal 14" xfId="2088"/>
    <cellStyle name="Normal 14 2" xfId="2089"/>
    <cellStyle name="Normal 15" xfId="2090"/>
    <cellStyle name="Normal 15 2" xfId="2091"/>
    <cellStyle name="Normal 16" xfId="2092"/>
    <cellStyle name="Normal 17" xfId="2093"/>
    <cellStyle name="Normal 17 2" xfId="2094"/>
    <cellStyle name="Normal 18" xfId="2095"/>
    <cellStyle name="Normal 18 2" xfId="2096"/>
    <cellStyle name="Normal 19" xfId="2097"/>
    <cellStyle name="Normal 19 2" xfId="2098"/>
    <cellStyle name="Normal 2" xfId="51"/>
    <cellStyle name="Normal 2 10" xfId="2100"/>
    <cellStyle name="Normal 2 11" xfId="2101"/>
    <cellStyle name="Normal 2 12" xfId="2102"/>
    <cellStyle name="Normal 2 13" xfId="2103"/>
    <cellStyle name="Normal 2 14" xfId="2104"/>
    <cellStyle name="Normal 2 15" xfId="62"/>
    <cellStyle name="Normal 2 16" xfId="2105"/>
    <cellStyle name="Normal 2 17" xfId="2106"/>
    <cellStyle name="Normal 2 18" xfId="2107"/>
    <cellStyle name="Normal 2 19" xfId="2108"/>
    <cellStyle name="Normal 2 2" xfId="2109"/>
    <cellStyle name="Normal 2 2 10" xfId="2110"/>
    <cellStyle name="Normal 2 2 11" xfId="2111"/>
    <cellStyle name="Normal 2 2 12" xfId="2112"/>
    <cellStyle name="Normal 2 2 13" xfId="2113"/>
    <cellStyle name="Normal 2 2 2" xfId="2114"/>
    <cellStyle name="Normal 2 2 2 10" xfId="2115"/>
    <cellStyle name="Normal 2 2 2 11" xfId="2116"/>
    <cellStyle name="Normal 2 2 2 2" xfId="2117"/>
    <cellStyle name="Normal 2 2 2 2 10" xfId="2118"/>
    <cellStyle name="Normal 2 2 2 2 11" xfId="2119"/>
    <cellStyle name="Normal 2 2 2 2 2" xfId="2120"/>
    <cellStyle name="Normal 2 2 2 2 3" xfId="2121"/>
    <cellStyle name="Normal 2 2 2 2 4" xfId="2122"/>
    <cellStyle name="Normal 2 2 2 2 5" xfId="2123"/>
    <cellStyle name="Normal 2 2 2 2 6" xfId="2124"/>
    <cellStyle name="Normal 2 2 2 2 7" xfId="2125"/>
    <cellStyle name="Normal 2 2 2 2 8" xfId="2126"/>
    <cellStyle name="Normal 2 2 2 2 9" xfId="2127"/>
    <cellStyle name="Normal 2 2 2 3" xfId="2128"/>
    <cellStyle name="Normal 2 2 2 4" xfId="2129"/>
    <cellStyle name="Normal 2 2 2 5" xfId="2130"/>
    <cellStyle name="Normal 2 2 2 6" xfId="2131"/>
    <cellStyle name="Normal 2 2 2 7" xfId="2132"/>
    <cellStyle name="Normal 2 2 2 8" xfId="2133"/>
    <cellStyle name="Normal 2 2 2 9" xfId="2134"/>
    <cellStyle name="Normal 2 2 3" xfId="2135"/>
    <cellStyle name="Normal 2 2 4" xfId="2136"/>
    <cellStyle name="Normal 2 2 5" xfId="2137"/>
    <cellStyle name="Normal 2 2 6" xfId="2138"/>
    <cellStyle name="Normal 2 2 7" xfId="2139"/>
    <cellStyle name="Normal 2 2 8" xfId="2140"/>
    <cellStyle name="Normal 2 2 9" xfId="2141"/>
    <cellStyle name="Normal 2 20" xfId="2142"/>
    <cellStyle name="Normal 2 21" xfId="2143"/>
    <cellStyle name="Normal 2 22" xfId="2144"/>
    <cellStyle name="Normal 2 23" xfId="2145"/>
    <cellStyle name="Normal 2 24" xfId="2146"/>
    <cellStyle name="Normal 2 25" xfId="2147"/>
    <cellStyle name="Normal 2 26" xfId="2148"/>
    <cellStyle name="Normal 2 27" xfId="2149"/>
    <cellStyle name="Normal 2 28" xfId="2150"/>
    <cellStyle name="Normal 2 29" xfId="2151"/>
    <cellStyle name="Normal 2 3" xfId="2152"/>
    <cellStyle name="Normal 2 30" xfId="2153"/>
    <cellStyle name="Normal 2 31" xfId="2154"/>
    <cellStyle name="Normal 2 32" xfId="2155"/>
    <cellStyle name="Normal 2 33" xfId="2156"/>
    <cellStyle name="Normal 2 34" xfId="2157"/>
    <cellStyle name="Normal 2 35" xfId="2158"/>
    <cellStyle name="Normal 2 36" xfId="2159"/>
    <cellStyle name="Normal 2 37" xfId="2099"/>
    <cellStyle name="Normal 2 4" xfId="2160"/>
    <cellStyle name="Normal 2 5" xfId="2161"/>
    <cellStyle name="Normal 2 5 10" xfId="2162"/>
    <cellStyle name="Normal 2 5 11" xfId="2163"/>
    <cellStyle name="Normal 2 5 12" xfId="2164"/>
    <cellStyle name="Normal 2 5 13" xfId="2165"/>
    <cellStyle name="Normal 2 5 14" xfId="2166"/>
    <cellStyle name="Normal 2 5 15" xfId="2167"/>
    <cellStyle name="Normal 2 5 2" xfId="2168"/>
    <cellStyle name="Normal 2 5 3" xfId="2169"/>
    <cellStyle name="Normal 2 5 4" xfId="2170"/>
    <cellStyle name="Normal 2 5 5" xfId="2171"/>
    <cellStyle name="Normal 2 5 6" xfId="2172"/>
    <cellStyle name="Normal 2 5 7" xfId="2173"/>
    <cellStyle name="Normal 2 5 8" xfId="2174"/>
    <cellStyle name="Normal 2 5 9" xfId="2175"/>
    <cellStyle name="Normal 2 6" xfId="2176"/>
    <cellStyle name="Normal 2 7" xfId="2177"/>
    <cellStyle name="Normal 2 8" xfId="2178"/>
    <cellStyle name="Normal 2 9" xfId="2179"/>
    <cellStyle name="Normal 2_Subtemplate" xfId="2180"/>
    <cellStyle name="Normal 20" xfId="2181"/>
    <cellStyle name="Normal 20 2" xfId="2182"/>
    <cellStyle name="Normal 21" xfId="2183"/>
    <cellStyle name="Normal 21 2" xfId="2184"/>
    <cellStyle name="Normal 22" xfId="2185"/>
    <cellStyle name="Normal 22 2" xfId="2186"/>
    <cellStyle name="Normal 23" xfId="2187"/>
    <cellStyle name="Normal 24" xfId="2188"/>
    <cellStyle name="Normal 25" xfId="2189"/>
    <cellStyle name="Normal 26" xfId="2190"/>
    <cellStyle name="Normal 26 2" xfId="2191"/>
    <cellStyle name="Normal 27" xfId="2192"/>
    <cellStyle name="Normal 27 2" xfId="2193"/>
    <cellStyle name="Normal 28" xfId="2194"/>
    <cellStyle name="Normal 29" xfId="2195"/>
    <cellStyle name="Normal 29 2" xfId="2196"/>
    <cellStyle name="Normal 3" xfId="52"/>
    <cellStyle name="Normal 3 10" xfId="2198"/>
    <cellStyle name="Normal 3 10 10" xfId="2199"/>
    <cellStyle name="Normal 3 10 11" xfId="2200"/>
    <cellStyle name="Normal 3 10 2" xfId="2201"/>
    <cellStyle name="Normal 3 10 2 10" xfId="2202"/>
    <cellStyle name="Normal 3 10 2 2" xfId="2203"/>
    <cellStyle name="Normal 3 10 2 3" xfId="2204"/>
    <cellStyle name="Normal 3 10 2 4" xfId="2205"/>
    <cellStyle name="Normal 3 10 2 5" xfId="2206"/>
    <cellStyle name="Normal 3 10 2 6" xfId="2207"/>
    <cellStyle name="Normal 3 10 2 7" xfId="2208"/>
    <cellStyle name="Normal 3 10 2 8" xfId="2209"/>
    <cellStyle name="Normal 3 10 2 9" xfId="2210"/>
    <cellStyle name="Normal 3 10 3" xfId="2211"/>
    <cellStyle name="Normal 3 10 4" xfId="2212"/>
    <cellStyle name="Normal 3 10 5" xfId="2213"/>
    <cellStyle name="Normal 3 10 6" xfId="2214"/>
    <cellStyle name="Normal 3 10 7" xfId="2215"/>
    <cellStyle name="Normal 3 10 8" xfId="2216"/>
    <cellStyle name="Normal 3 10 9" xfId="2217"/>
    <cellStyle name="Normal 3 11" xfId="2218"/>
    <cellStyle name="Normal 3 11 10" xfId="2219"/>
    <cellStyle name="Normal 3 11 11" xfId="2220"/>
    <cellStyle name="Normal 3 11 2" xfId="2221"/>
    <cellStyle name="Normal 3 11 2 10" xfId="2222"/>
    <cellStyle name="Normal 3 11 2 2" xfId="2223"/>
    <cellStyle name="Normal 3 11 2 3" xfId="2224"/>
    <cellStyle name="Normal 3 11 2 4" xfId="2225"/>
    <cellStyle name="Normal 3 11 2 5" xfId="2226"/>
    <cellStyle name="Normal 3 11 2 6" xfId="2227"/>
    <cellStyle name="Normal 3 11 2 7" xfId="2228"/>
    <cellStyle name="Normal 3 11 2 8" xfId="2229"/>
    <cellStyle name="Normal 3 11 2 9" xfId="2230"/>
    <cellStyle name="Normal 3 11 3" xfId="2231"/>
    <cellStyle name="Normal 3 11 4" xfId="2232"/>
    <cellStyle name="Normal 3 11 5" xfId="2233"/>
    <cellStyle name="Normal 3 11 6" xfId="2234"/>
    <cellStyle name="Normal 3 11 7" xfId="2235"/>
    <cellStyle name="Normal 3 11 8" xfId="2236"/>
    <cellStyle name="Normal 3 11 9" xfId="2237"/>
    <cellStyle name="Normal 3 12" xfId="2238"/>
    <cellStyle name="Normal 3 12 10" xfId="2239"/>
    <cellStyle name="Normal 3 12 11" xfId="2240"/>
    <cellStyle name="Normal 3 12 2" xfId="2241"/>
    <cellStyle name="Normal 3 12 2 10" xfId="2242"/>
    <cellStyle name="Normal 3 12 2 2" xfId="2243"/>
    <cellStyle name="Normal 3 12 2 3" xfId="2244"/>
    <cellStyle name="Normal 3 12 2 4" xfId="2245"/>
    <cellStyle name="Normal 3 12 2 5" xfId="2246"/>
    <cellStyle name="Normal 3 12 2 6" xfId="2247"/>
    <cellStyle name="Normal 3 12 2 7" xfId="2248"/>
    <cellStyle name="Normal 3 12 2 8" xfId="2249"/>
    <cellStyle name="Normal 3 12 2 9" xfId="2250"/>
    <cellStyle name="Normal 3 12 3" xfId="2251"/>
    <cellStyle name="Normal 3 12 4" xfId="2252"/>
    <cellStyle name="Normal 3 12 5" xfId="2253"/>
    <cellStyle name="Normal 3 12 6" xfId="2254"/>
    <cellStyle name="Normal 3 12 7" xfId="2255"/>
    <cellStyle name="Normal 3 12 8" xfId="2256"/>
    <cellStyle name="Normal 3 12 9" xfId="2257"/>
    <cellStyle name="Normal 3 13" xfId="2258"/>
    <cellStyle name="Normal 3 13 10" xfId="2259"/>
    <cellStyle name="Normal 3 13 11" xfId="2260"/>
    <cellStyle name="Normal 3 13 2" xfId="2261"/>
    <cellStyle name="Normal 3 13 2 10" xfId="2262"/>
    <cellStyle name="Normal 3 13 2 2" xfId="2263"/>
    <cellStyle name="Normal 3 13 2 3" xfId="2264"/>
    <cellStyle name="Normal 3 13 2 4" xfId="2265"/>
    <cellStyle name="Normal 3 13 2 5" xfId="2266"/>
    <cellStyle name="Normal 3 13 2 6" xfId="2267"/>
    <cellStyle name="Normal 3 13 2 7" xfId="2268"/>
    <cellStyle name="Normal 3 13 2 8" xfId="2269"/>
    <cellStyle name="Normal 3 13 2 9" xfId="2270"/>
    <cellStyle name="Normal 3 13 3" xfId="2271"/>
    <cellStyle name="Normal 3 13 4" xfId="2272"/>
    <cellStyle name="Normal 3 13 5" xfId="2273"/>
    <cellStyle name="Normal 3 13 6" xfId="2274"/>
    <cellStyle name="Normal 3 13 7" xfId="2275"/>
    <cellStyle name="Normal 3 13 8" xfId="2276"/>
    <cellStyle name="Normal 3 13 9" xfId="2277"/>
    <cellStyle name="Normal 3 14" xfId="2278"/>
    <cellStyle name="Normal 3 14 10" xfId="2279"/>
    <cellStyle name="Normal 3 14 11" xfId="2280"/>
    <cellStyle name="Normal 3 14 2" xfId="2281"/>
    <cellStyle name="Normal 3 14 2 10" xfId="2282"/>
    <cellStyle name="Normal 3 14 2 2" xfId="2283"/>
    <cellStyle name="Normal 3 14 2 3" xfId="2284"/>
    <cellStyle name="Normal 3 14 2 4" xfId="2285"/>
    <cellStyle name="Normal 3 14 2 5" xfId="2286"/>
    <cellStyle name="Normal 3 14 2 6" xfId="2287"/>
    <cellStyle name="Normal 3 14 2 7" xfId="2288"/>
    <cellStyle name="Normal 3 14 2 8" xfId="2289"/>
    <cellStyle name="Normal 3 14 2 9" xfId="2290"/>
    <cellStyle name="Normal 3 14 3" xfId="2291"/>
    <cellStyle name="Normal 3 14 4" xfId="2292"/>
    <cellStyle name="Normal 3 14 5" xfId="2293"/>
    <cellStyle name="Normal 3 14 6" xfId="2294"/>
    <cellStyle name="Normal 3 14 7" xfId="2295"/>
    <cellStyle name="Normal 3 14 8" xfId="2296"/>
    <cellStyle name="Normal 3 14 9" xfId="2297"/>
    <cellStyle name="Normal 3 15" xfId="2298"/>
    <cellStyle name="Normal 3 15 10" xfId="2299"/>
    <cellStyle name="Normal 3 15 11" xfId="2300"/>
    <cellStyle name="Normal 3 15 2" xfId="2301"/>
    <cellStyle name="Normal 3 15 2 10" xfId="2302"/>
    <cellStyle name="Normal 3 15 2 2" xfId="2303"/>
    <cellStyle name="Normal 3 15 2 3" xfId="2304"/>
    <cellStyle name="Normal 3 15 2 4" xfId="2305"/>
    <cellStyle name="Normal 3 15 2 5" xfId="2306"/>
    <cellStyle name="Normal 3 15 2 6" xfId="2307"/>
    <cellStyle name="Normal 3 15 2 7" xfId="2308"/>
    <cellStyle name="Normal 3 15 2 8" xfId="2309"/>
    <cellStyle name="Normal 3 15 2 9" xfId="2310"/>
    <cellStyle name="Normal 3 15 3" xfId="2311"/>
    <cellStyle name="Normal 3 15 4" xfId="2312"/>
    <cellStyle name="Normal 3 15 5" xfId="2313"/>
    <cellStyle name="Normal 3 15 6" xfId="2314"/>
    <cellStyle name="Normal 3 15 7" xfId="2315"/>
    <cellStyle name="Normal 3 15 8" xfId="2316"/>
    <cellStyle name="Normal 3 15 9" xfId="2317"/>
    <cellStyle name="Normal 3 16" xfId="2318"/>
    <cellStyle name="Normal 3 16 10" xfId="2319"/>
    <cellStyle name="Normal 3 16 11" xfId="2320"/>
    <cellStyle name="Normal 3 16 2" xfId="2321"/>
    <cellStyle name="Normal 3 16 2 10" xfId="2322"/>
    <cellStyle name="Normal 3 16 2 2" xfId="2323"/>
    <cellStyle name="Normal 3 16 2 3" xfId="2324"/>
    <cellStyle name="Normal 3 16 2 4" xfId="2325"/>
    <cellStyle name="Normal 3 16 2 5" xfId="2326"/>
    <cellStyle name="Normal 3 16 2 6" xfId="2327"/>
    <cellStyle name="Normal 3 16 2 7" xfId="2328"/>
    <cellStyle name="Normal 3 16 2 8" xfId="2329"/>
    <cellStyle name="Normal 3 16 2 9" xfId="2330"/>
    <cellStyle name="Normal 3 16 3" xfId="2331"/>
    <cellStyle name="Normal 3 16 4" xfId="2332"/>
    <cellStyle name="Normal 3 16 5" xfId="2333"/>
    <cellStyle name="Normal 3 16 6" xfId="2334"/>
    <cellStyle name="Normal 3 16 7" xfId="2335"/>
    <cellStyle name="Normal 3 16 8" xfId="2336"/>
    <cellStyle name="Normal 3 16 9" xfId="2337"/>
    <cellStyle name="Normal 3 17" xfId="2338"/>
    <cellStyle name="Normal 3 17 10" xfId="2339"/>
    <cellStyle name="Normal 3 17 11" xfId="2340"/>
    <cellStyle name="Normal 3 17 2" xfId="2341"/>
    <cellStyle name="Normal 3 17 2 10" xfId="2342"/>
    <cellStyle name="Normal 3 17 2 2" xfId="2343"/>
    <cellStyle name="Normal 3 17 2 3" xfId="2344"/>
    <cellStyle name="Normal 3 17 2 4" xfId="2345"/>
    <cellStyle name="Normal 3 17 2 5" xfId="2346"/>
    <cellStyle name="Normal 3 17 2 6" xfId="2347"/>
    <cellStyle name="Normal 3 17 2 7" xfId="2348"/>
    <cellStyle name="Normal 3 17 2 8" xfId="2349"/>
    <cellStyle name="Normal 3 17 2 9" xfId="2350"/>
    <cellStyle name="Normal 3 17 3" xfId="2351"/>
    <cellStyle name="Normal 3 17 4" xfId="2352"/>
    <cellStyle name="Normal 3 17 5" xfId="2353"/>
    <cellStyle name="Normal 3 17 6" xfId="2354"/>
    <cellStyle name="Normal 3 17 7" xfId="2355"/>
    <cellStyle name="Normal 3 17 8" xfId="2356"/>
    <cellStyle name="Normal 3 17 9" xfId="2357"/>
    <cellStyle name="Normal 3 18" xfId="2358"/>
    <cellStyle name="Normal 3 18 10" xfId="2359"/>
    <cellStyle name="Normal 3 18 2" xfId="2360"/>
    <cellStyle name="Normal 3 18 3" xfId="2361"/>
    <cellStyle name="Normal 3 18 4" xfId="2362"/>
    <cellStyle name="Normal 3 18 5" xfId="2363"/>
    <cellStyle name="Normal 3 18 6" xfId="2364"/>
    <cellStyle name="Normal 3 18 7" xfId="2365"/>
    <cellStyle name="Normal 3 18 8" xfId="2366"/>
    <cellStyle name="Normal 3 18 9" xfId="2367"/>
    <cellStyle name="Normal 3 19" xfId="2368"/>
    <cellStyle name="Normal 3 19 2" xfId="2369"/>
    <cellStyle name="Normal 3 2" xfId="2370"/>
    <cellStyle name="Normal 3 20" xfId="2371"/>
    <cellStyle name="Normal 3 21" xfId="2372"/>
    <cellStyle name="Normal 3 22" xfId="2373"/>
    <cellStyle name="Normal 3 23" xfId="2374"/>
    <cellStyle name="Normal 3 24" xfId="2375"/>
    <cellStyle name="Normal 3 25" xfId="2376"/>
    <cellStyle name="Normal 3 26" xfId="2377"/>
    <cellStyle name="Normal 3 27" xfId="2378"/>
    <cellStyle name="Normal 3 28" xfId="2197"/>
    <cellStyle name="Normal 3 3" xfId="2379"/>
    <cellStyle name="Normal 3 4" xfId="2380"/>
    <cellStyle name="Normal 3 5" xfId="2381"/>
    <cellStyle name="Normal 3 6" xfId="2382"/>
    <cellStyle name="Normal 3 7" xfId="2383"/>
    <cellStyle name="Normal 3 8" xfId="2384"/>
    <cellStyle name="Normal 3 8 10" xfId="2385"/>
    <cellStyle name="Normal 3 8 11" xfId="2386"/>
    <cellStyle name="Normal 3 8 2" xfId="2387"/>
    <cellStyle name="Normal 3 8 2 10" xfId="2388"/>
    <cellStyle name="Normal 3 8 2 2" xfId="2389"/>
    <cellStyle name="Normal 3 8 2 3" xfId="2390"/>
    <cellStyle name="Normal 3 8 2 4" xfId="2391"/>
    <cellStyle name="Normal 3 8 2 5" xfId="2392"/>
    <cellStyle name="Normal 3 8 2 6" xfId="2393"/>
    <cellStyle name="Normal 3 8 2 7" xfId="2394"/>
    <cellStyle name="Normal 3 8 2 8" xfId="2395"/>
    <cellStyle name="Normal 3 8 2 9" xfId="2396"/>
    <cellStyle name="Normal 3 8 3" xfId="2397"/>
    <cellStyle name="Normal 3 8 4" xfId="2398"/>
    <cellStyle name="Normal 3 8 5" xfId="2399"/>
    <cellStyle name="Normal 3 8 6" xfId="2400"/>
    <cellStyle name="Normal 3 8 7" xfId="2401"/>
    <cellStyle name="Normal 3 8 8" xfId="2402"/>
    <cellStyle name="Normal 3 8 9" xfId="2403"/>
    <cellStyle name="Normal 3 9" xfId="2404"/>
    <cellStyle name="Normal 3 9 10" xfId="2405"/>
    <cellStyle name="Normal 3 9 11" xfId="2406"/>
    <cellStyle name="Normal 3 9 2" xfId="2407"/>
    <cellStyle name="Normal 3 9 2 10" xfId="2408"/>
    <cellStyle name="Normal 3 9 2 2" xfId="2409"/>
    <cellStyle name="Normal 3 9 2 3" xfId="2410"/>
    <cellStyle name="Normal 3 9 2 4" xfId="2411"/>
    <cellStyle name="Normal 3 9 2 5" xfId="2412"/>
    <cellStyle name="Normal 3 9 2 6" xfId="2413"/>
    <cellStyle name="Normal 3 9 2 7" xfId="2414"/>
    <cellStyle name="Normal 3 9 2 8" xfId="2415"/>
    <cellStyle name="Normal 3 9 2 9" xfId="2416"/>
    <cellStyle name="Normal 3 9 3" xfId="2417"/>
    <cellStyle name="Normal 3 9 4" xfId="2418"/>
    <cellStyle name="Normal 3 9 5" xfId="2419"/>
    <cellStyle name="Normal 3 9 6" xfId="2420"/>
    <cellStyle name="Normal 3 9 7" xfId="2421"/>
    <cellStyle name="Normal 3 9 8" xfId="2422"/>
    <cellStyle name="Normal 3 9 9" xfId="2423"/>
    <cellStyle name="Normal 30" xfId="2424"/>
    <cellStyle name="Normal 30 2" xfId="2425"/>
    <cellStyle name="Normal 31" xfId="2426"/>
    <cellStyle name="Normal 32" xfId="2427"/>
    <cellStyle name="Normal 33" xfId="2428"/>
    <cellStyle name="Normal 34" xfId="2429"/>
    <cellStyle name="Normal 35" xfId="2430"/>
    <cellStyle name="Normal 36" xfId="2431"/>
    <cellStyle name="Normal 37" xfId="2432"/>
    <cellStyle name="Normal 38" xfId="2433"/>
    <cellStyle name="Normal 39" xfId="2434"/>
    <cellStyle name="Normal 4" xfId="2435"/>
    <cellStyle name="Normal 4 2" xfId="2436"/>
    <cellStyle name="Normal 4 2 2" xfId="2437"/>
    <cellStyle name="Normal 4 3" xfId="2438"/>
    <cellStyle name="Normal 40" xfId="2439"/>
    <cellStyle name="Normal 41" xfId="2440"/>
    <cellStyle name="Normal 42" xfId="2441"/>
    <cellStyle name="Normal 43" xfId="2442"/>
    <cellStyle name="Normal 44" xfId="2443"/>
    <cellStyle name="Normal 45" xfId="2444"/>
    <cellStyle name="Normal 46" xfId="2445"/>
    <cellStyle name="Normal 47" xfId="2446"/>
    <cellStyle name="Normal 48" xfId="2447"/>
    <cellStyle name="Normal 49" xfId="2448"/>
    <cellStyle name="Normal 5" xfId="2449"/>
    <cellStyle name="Normal 5 10" xfId="2450"/>
    <cellStyle name="Normal 5 11" xfId="2451"/>
    <cellStyle name="Normal 5 12" xfId="2452"/>
    <cellStyle name="Normal 5 13" xfId="2453"/>
    <cellStyle name="Normal 5 14" xfId="2454"/>
    <cellStyle name="Normal 5 15" xfId="2455"/>
    <cellStyle name="Normal 5 16" xfId="2456"/>
    <cellStyle name="Normal 5 17" xfId="2457"/>
    <cellStyle name="Normal 5 18" xfId="2458"/>
    <cellStyle name="Normal 5 19" xfId="2459"/>
    <cellStyle name="Normal 5 2" xfId="2460"/>
    <cellStyle name="Normal 5 20" xfId="2461"/>
    <cellStyle name="Normal 5 21" xfId="2462"/>
    <cellStyle name="Normal 5 22" xfId="2463"/>
    <cellStyle name="Normal 5 23" xfId="2464"/>
    <cellStyle name="Normal 5 24" xfId="2465"/>
    <cellStyle name="Normal 5 3" xfId="2466"/>
    <cellStyle name="Normal 5 4" xfId="2467"/>
    <cellStyle name="Normal 5 5" xfId="2468"/>
    <cellStyle name="Normal 5 6" xfId="2469"/>
    <cellStyle name="Normal 5 7" xfId="2470"/>
    <cellStyle name="Normal 5 8" xfId="2471"/>
    <cellStyle name="Normal 5 9" xfId="2472"/>
    <cellStyle name="Normal 50" xfId="2473"/>
    <cellStyle name="Normal 51" xfId="2474"/>
    <cellStyle name="Normal 52" xfId="2475"/>
    <cellStyle name="Normal 53" xfId="2476"/>
    <cellStyle name="Normal 54" xfId="2477"/>
    <cellStyle name="Normal 55" xfId="2478"/>
    <cellStyle name="Normal 56" xfId="2479"/>
    <cellStyle name="Normal 57" xfId="2480"/>
    <cellStyle name="Normal 58" xfId="2481"/>
    <cellStyle name="Normal 59" xfId="2482"/>
    <cellStyle name="Normal 6" xfId="2483"/>
    <cellStyle name="Normal 6 10" xfId="2484"/>
    <cellStyle name="Normal 6 11" xfId="2485"/>
    <cellStyle name="Normal 6 2" xfId="2486"/>
    <cellStyle name="Normal 6 3" xfId="2487"/>
    <cellStyle name="Normal 6 4" xfId="2488"/>
    <cellStyle name="Normal 6 5" xfId="2489"/>
    <cellStyle name="Normal 6 6" xfId="2490"/>
    <cellStyle name="Normal 6 7" xfId="2491"/>
    <cellStyle name="Normal 6 8" xfId="2492"/>
    <cellStyle name="Normal 6 9" xfId="2493"/>
    <cellStyle name="Normal 60" xfId="2494"/>
    <cellStyle name="Normal 61" xfId="2495"/>
    <cellStyle name="Normal 62" xfId="2496"/>
    <cellStyle name="Normal 63" xfId="2497"/>
    <cellStyle name="Normal 64" xfId="2498"/>
    <cellStyle name="Normal 65" xfId="2499"/>
    <cellStyle name="Normal 66" xfId="2500"/>
    <cellStyle name="Normal 67" xfId="2501"/>
    <cellStyle name="Normal 68" xfId="2502"/>
    <cellStyle name="Normal 69" xfId="2503"/>
    <cellStyle name="Normal 7" xfId="2504"/>
    <cellStyle name="Normal 7 2" xfId="2505"/>
    <cellStyle name="Normal 70" xfId="2506"/>
    <cellStyle name="Normal 71" xfId="2507"/>
    <cellStyle name="Normal 72" xfId="2508"/>
    <cellStyle name="Normal 73" xfId="60"/>
    <cellStyle name="Normal 74" xfId="2509"/>
    <cellStyle name="Normal 75" xfId="2510"/>
    <cellStyle name="Normal 76" xfId="1910"/>
    <cellStyle name="Normal 77" xfId="2733"/>
    <cellStyle name="Normal 78" xfId="2511"/>
    <cellStyle name="Normal 79" xfId="2512"/>
    <cellStyle name="Normal 8" xfId="2513"/>
    <cellStyle name="Normal 8 2" xfId="2514"/>
    <cellStyle name="Normal 80" xfId="2515"/>
    <cellStyle name="Normal 81" xfId="2516"/>
    <cellStyle name="Normal 82" xfId="2517"/>
    <cellStyle name="Normal 83" xfId="2731"/>
    <cellStyle name="Normal 84" xfId="2734"/>
    <cellStyle name="Normal 85" xfId="2518"/>
    <cellStyle name="Normal 86" xfId="2732"/>
    <cellStyle name="Normal 87" xfId="2519"/>
    <cellStyle name="Normal 88" xfId="2520"/>
    <cellStyle name="Normal 89" xfId="2521"/>
    <cellStyle name="Normal 9" xfId="2522"/>
    <cellStyle name="Normal 9 2" xfId="2523"/>
    <cellStyle name="Normal 90" xfId="2524"/>
    <cellStyle name="Normal 91" xfId="2525"/>
    <cellStyle name="Normal 92" xfId="2526"/>
    <cellStyle name="Normal 93" xfId="2527"/>
    <cellStyle name="Normal 94" xfId="2736"/>
    <cellStyle name="Normal 95" xfId="2738"/>
    <cellStyle name="Normal 96" xfId="2528"/>
    <cellStyle name="Normal 97" xfId="2529"/>
    <cellStyle name="Note 10" xfId="2530"/>
    <cellStyle name="Note 11" xfId="2531"/>
    <cellStyle name="Note 12" xfId="2532"/>
    <cellStyle name="Note 13" xfId="2533"/>
    <cellStyle name="Note 14" xfId="2534"/>
    <cellStyle name="Note 15" xfId="2535"/>
    <cellStyle name="Note 16" xfId="2536"/>
    <cellStyle name="Note 2" xfId="53"/>
    <cellStyle name="Note 2 10" xfId="2538"/>
    <cellStyle name="Note 2 11" xfId="2539"/>
    <cellStyle name="Note 2 12" xfId="2540"/>
    <cellStyle name="Note 2 13" xfId="2541"/>
    <cellStyle name="Note 2 14" xfId="2542"/>
    <cellStyle name="Note 2 15" xfId="2543"/>
    <cellStyle name="Note 2 16" xfId="2544"/>
    <cellStyle name="Note 2 17" xfId="2537"/>
    <cellStyle name="Note 2 2" xfId="2545"/>
    <cellStyle name="Note 2 2 10" xfId="2546"/>
    <cellStyle name="Note 2 2 11" xfId="2547"/>
    <cellStyle name="Note 2 2 12" xfId="2548"/>
    <cellStyle name="Note 2 2 13" xfId="2549"/>
    <cellStyle name="Note 2 2 14" xfId="2550"/>
    <cellStyle name="Note 2 2 15" xfId="2551"/>
    <cellStyle name="Note 2 2 16" xfId="2552"/>
    <cellStyle name="Note 2 2 17" xfId="2553"/>
    <cellStyle name="Note 2 2 18" xfId="2554"/>
    <cellStyle name="Note 2 2 19" xfId="2555"/>
    <cellStyle name="Note 2 2 2" xfId="2556"/>
    <cellStyle name="Note 2 2 20" xfId="2557"/>
    <cellStyle name="Note 2 2 21" xfId="2558"/>
    <cellStyle name="Note 2 2 22" xfId="2559"/>
    <cellStyle name="Note 2 2 23" xfId="2560"/>
    <cellStyle name="Note 2 2 24" xfId="2561"/>
    <cellStyle name="Note 2 2 3" xfId="2562"/>
    <cellStyle name="Note 2 2 4" xfId="2563"/>
    <cellStyle name="Note 2 2 5" xfId="2564"/>
    <cellStyle name="Note 2 2 6" xfId="2565"/>
    <cellStyle name="Note 2 2 7" xfId="2566"/>
    <cellStyle name="Note 2 2 8" xfId="2567"/>
    <cellStyle name="Note 2 2 9" xfId="2568"/>
    <cellStyle name="Note 2 3" xfId="2569"/>
    <cellStyle name="Note 2 4" xfId="2570"/>
    <cellStyle name="Note 2 5" xfId="2571"/>
    <cellStyle name="Note 2 6" xfId="2572"/>
    <cellStyle name="Note 2 7" xfId="2573"/>
    <cellStyle name="Note 2 8" xfId="2574"/>
    <cellStyle name="Note 2 9" xfId="2575"/>
    <cellStyle name="Note 3" xfId="2576"/>
    <cellStyle name="Note 3 10" xfId="2577"/>
    <cellStyle name="Note 3 11" xfId="2578"/>
    <cellStyle name="Note 3 12" xfId="2579"/>
    <cellStyle name="Note 3 13" xfId="2580"/>
    <cellStyle name="Note 3 14" xfId="2581"/>
    <cellStyle name="Note 3 15" xfId="2582"/>
    <cellStyle name="Note 3 16" xfId="2583"/>
    <cellStyle name="Note 3 17" xfId="2584"/>
    <cellStyle name="Note 3 18" xfId="2585"/>
    <cellStyle name="Note 3 19" xfId="2586"/>
    <cellStyle name="Note 3 2" xfId="2587"/>
    <cellStyle name="Note 3 20" xfId="2588"/>
    <cellStyle name="Note 3 21" xfId="2589"/>
    <cellStyle name="Note 3 22" xfId="2590"/>
    <cellStyle name="Note 3 23" xfId="2591"/>
    <cellStyle name="Note 3 24" xfId="2592"/>
    <cellStyle name="Note 3 3" xfId="2593"/>
    <cellStyle name="Note 3 4" xfId="2594"/>
    <cellStyle name="Note 3 5" xfId="2595"/>
    <cellStyle name="Note 3 6" xfId="2596"/>
    <cellStyle name="Note 3 7" xfId="2597"/>
    <cellStyle name="Note 3 8" xfId="2598"/>
    <cellStyle name="Note 3 9" xfId="2599"/>
    <cellStyle name="Note 4" xfId="2600"/>
    <cellStyle name="Note 5" xfId="2601"/>
    <cellStyle name="Note 6" xfId="2602"/>
    <cellStyle name="Note 7" xfId="2603"/>
    <cellStyle name="Note 8" xfId="2604"/>
    <cellStyle name="Note 9" xfId="2605"/>
    <cellStyle name="Output 10" xfId="2606"/>
    <cellStyle name="Output 11" xfId="2607"/>
    <cellStyle name="Output 12" xfId="2608"/>
    <cellStyle name="Output 13" xfId="2609"/>
    <cellStyle name="Output 14" xfId="2610"/>
    <cellStyle name="Output 15" xfId="2611"/>
    <cellStyle name="Output 16" xfId="2612"/>
    <cellStyle name="Output 2" xfId="54"/>
    <cellStyle name="Output 2 10" xfId="2614"/>
    <cellStyle name="Output 2 11" xfId="2615"/>
    <cellStyle name="Output 2 12" xfId="2616"/>
    <cellStyle name="Output 2 13" xfId="2617"/>
    <cellStyle name="Output 2 14" xfId="2618"/>
    <cellStyle name="Output 2 15" xfId="2619"/>
    <cellStyle name="Output 2 16" xfId="2620"/>
    <cellStyle name="Output 2 17" xfId="2613"/>
    <cellStyle name="Output 2 2" xfId="2621"/>
    <cellStyle name="Output 2 3" xfId="2622"/>
    <cellStyle name="Output 2 4" xfId="2623"/>
    <cellStyle name="Output 2 5" xfId="2624"/>
    <cellStyle name="Output 2 6" xfId="2625"/>
    <cellStyle name="Output 2 7" xfId="2626"/>
    <cellStyle name="Output 2 8" xfId="2627"/>
    <cellStyle name="Output 2 9" xfId="2628"/>
    <cellStyle name="Output 3" xfId="2629"/>
    <cellStyle name="Output 4" xfId="2630"/>
    <cellStyle name="Output 5" xfId="2631"/>
    <cellStyle name="Output 6" xfId="2632"/>
    <cellStyle name="Output 7" xfId="2633"/>
    <cellStyle name="Output 8" xfId="2634"/>
    <cellStyle name="Output 9" xfId="2635"/>
    <cellStyle name="Percent" xfId="2735" builtinId="5"/>
    <cellStyle name="Percent 2" xfId="56"/>
    <cellStyle name="Percent 2 2" xfId="2637"/>
    <cellStyle name="Percent 2 3" xfId="2636"/>
    <cellStyle name="Percent 3" xfId="55"/>
    <cellStyle name="Percent 3 2" xfId="2638"/>
    <cellStyle name="Style 1" xfId="2639"/>
    <cellStyle name="Style 1 2" xfId="2640"/>
    <cellStyle name="Style 1 2 2" xfId="2641"/>
    <cellStyle name="Style 1 3" xfId="2642"/>
    <cellStyle name="Style 1 3 2" xfId="2643"/>
    <cellStyle name="Title 10" xfId="2644"/>
    <cellStyle name="Title 11" xfId="2645"/>
    <cellStyle name="Title 12" xfId="2646"/>
    <cellStyle name="Title 13" xfId="2647"/>
    <cellStyle name="Title 14" xfId="2648"/>
    <cellStyle name="Title 15" xfId="2649"/>
    <cellStyle name="Title 16" xfId="2650"/>
    <cellStyle name="Title 2" xfId="57"/>
    <cellStyle name="Title 2 10" xfId="2651"/>
    <cellStyle name="Title 2 11" xfId="2652"/>
    <cellStyle name="Title 2 12" xfId="2653"/>
    <cellStyle name="Title 2 13" xfId="2654"/>
    <cellStyle name="Title 2 14" xfId="2655"/>
    <cellStyle name="Title 2 15" xfId="2656"/>
    <cellStyle name="Title 2 16" xfId="2657"/>
    <cellStyle name="Title 2 2" xfId="2658"/>
    <cellStyle name="Title 2 3" xfId="2659"/>
    <cellStyle name="Title 2 4" xfId="2660"/>
    <cellStyle name="Title 2 5" xfId="2661"/>
    <cellStyle name="Title 2 6" xfId="2662"/>
    <cellStyle name="Title 2 7" xfId="2663"/>
    <cellStyle name="Title 2 8" xfId="2664"/>
    <cellStyle name="Title 2 9" xfId="2665"/>
    <cellStyle name="Title 3" xfId="2666"/>
    <cellStyle name="Title 4" xfId="2667"/>
    <cellStyle name="Title 5" xfId="2668"/>
    <cellStyle name="Title 6" xfId="2669"/>
    <cellStyle name="Title 7" xfId="2670"/>
    <cellStyle name="Title 8" xfId="2671"/>
    <cellStyle name="Title 9" xfId="2672"/>
    <cellStyle name="Total" xfId="8" builtinId="25" customBuiltin="1"/>
    <cellStyle name="Total 10" xfId="2673"/>
    <cellStyle name="Total 11" xfId="2674"/>
    <cellStyle name="Total 12" xfId="2675"/>
    <cellStyle name="Total 13" xfId="2676"/>
    <cellStyle name="Total 14" xfId="2677"/>
    <cellStyle name="Total 15" xfId="2678"/>
    <cellStyle name="Total 16" xfId="2679"/>
    <cellStyle name="Total 2" xfId="58"/>
    <cellStyle name="Total 2 10" xfId="2680"/>
    <cellStyle name="Total 2 11" xfId="2681"/>
    <cellStyle name="Total 2 12" xfId="2682"/>
    <cellStyle name="Total 2 13" xfId="2683"/>
    <cellStyle name="Total 2 14" xfId="2684"/>
    <cellStyle name="Total 2 15" xfId="2685"/>
    <cellStyle name="Total 2 16" xfId="2686"/>
    <cellStyle name="Total 2 2" xfId="2687"/>
    <cellStyle name="Total 2 3" xfId="2688"/>
    <cellStyle name="Total 2 4" xfId="2689"/>
    <cellStyle name="Total 2 5" xfId="2690"/>
    <cellStyle name="Total 2 6" xfId="2691"/>
    <cellStyle name="Total 2 7" xfId="2692"/>
    <cellStyle name="Total 2 8" xfId="2693"/>
    <cellStyle name="Total 2 9" xfId="2694"/>
    <cellStyle name="Total 3" xfId="2695"/>
    <cellStyle name="Total 4" xfId="2696"/>
    <cellStyle name="Total 5" xfId="2697"/>
    <cellStyle name="Total 6" xfId="2698"/>
    <cellStyle name="Total 7" xfId="2699"/>
    <cellStyle name="Total 8" xfId="2700"/>
    <cellStyle name="Total 9" xfId="2701"/>
    <cellStyle name="Warning Text 10" xfId="2702"/>
    <cellStyle name="Warning Text 11" xfId="2703"/>
    <cellStyle name="Warning Text 12" xfId="2704"/>
    <cellStyle name="Warning Text 13" xfId="2705"/>
    <cellStyle name="Warning Text 14" xfId="2706"/>
    <cellStyle name="Warning Text 15" xfId="2707"/>
    <cellStyle name="Warning Text 16" xfId="2708"/>
    <cellStyle name="Warning Text 2" xfId="59"/>
    <cellStyle name="Warning Text 2 10" xfId="2709"/>
    <cellStyle name="Warning Text 2 11" xfId="2710"/>
    <cellStyle name="Warning Text 2 12" xfId="2711"/>
    <cellStyle name="Warning Text 2 13" xfId="2712"/>
    <cellStyle name="Warning Text 2 14" xfId="2713"/>
    <cellStyle name="Warning Text 2 15" xfId="2714"/>
    <cellStyle name="Warning Text 2 16" xfId="2715"/>
    <cellStyle name="Warning Text 2 2" xfId="2716"/>
    <cellStyle name="Warning Text 2 3" xfId="2717"/>
    <cellStyle name="Warning Text 2 4" xfId="2718"/>
    <cellStyle name="Warning Text 2 5" xfId="2719"/>
    <cellStyle name="Warning Text 2 6" xfId="2720"/>
    <cellStyle name="Warning Text 2 7" xfId="2721"/>
    <cellStyle name="Warning Text 2 8" xfId="2722"/>
    <cellStyle name="Warning Text 2 9" xfId="2723"/>
    <cellStyle name="Warning Text 3" xfId="2724"/>
    <cellStyle name="Warning Text 4" xfId="2725"/>
    <cellStyle name="Warning Text 5" xfId="2726"/>
    <cellStyle name="Warning Text 6" xfId="2727"/>
    <cellStyle name="Warning Text 7" xfId="2728"/>
    <cellStyle name="Warning Text 8" xfId="2729"/>
    <cellStyle name="Warning Text 9" xfId="273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oneCellAnchor>
    <xdr:from>
      <xdr:col>6</xdr:col>
      <xdr:colOff>447675</xdr:colOff>
      <xdr:row>19</xdr:row>
      <xdr:rowOff>38100</xdr:rowOff>
    </xdr:from>
    <xdr:ext cx="184731" cy="264560"/>
    <xdr:sp macro="" textlink="">
      <xdr:nvSpPr>
        <xdr:cNvPr id="3" name="TextBox 2"/>
        <xdr:cNvSpPr txBox="1"/>
      </xdr:nvSpPr>
      <xdr:spPr>
        <a:xfrm>
          <a:off x="6619875" y="43148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14</xdr:col>
      <xdr:colOff>447675</xdr:colOff>
      <xdr:row>19</xdr:row>
      <xdr:rowOff>38100</xdr:rowOff>
    </xdr:from>
    <xdr:ext cx="184731" cy="264560"/>
    <xdr:sp macro="" textlink="">
      <xdr:nvSpPr>
        <xdr:cNvPr id="4" name="TextBox 3"/>
        <xdr:cNvSpPr txBox="1"/>
      </xdr:nvSpPr>
      <xdr:spPr>
        <a:xfrm>
          <a:off x="6619875" y="448627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voa.aac.dva.va.gov/sites/SIP/TAC17422426192017_20707_PM/2%20-%20IGCE%20(Services)_VistA%20Adaptive%20Maintenance_4-18-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_Notes to Preparer"/>
      <sheetName val="IGCE with Optional Task"/>
      <sheetName val="Travel Worksheet"/>
      <sheetName val="HW&amp;SW Worksheet"/>
      <sheetName val="Basis of Estimate"/>
      <sheetName val="GSA Sample Labor Rates"/>
      <sheetName val="T4 NG Labor"/>
    </sheetNames>
    <sheetDataSet>
      <sheetData sheetId="0"/>
      <sheetData sheetId="1"/>
      <sheetData sheetId="2"/>
      <sheetData sheetId="3"/>
      <sheetData sheetId="4">
        <row r="25">
          <cell r="B25">
            <v>1572.5200000000002</v>
          </cell>
        </row>
      </sheetData>
      <sheetData sheetId="5">
        <row r="170">
          <cell r="A170" t="str">
            <v>Program Manager</v>
          </cell>
        </row>
        <row r="228">
          <cell r="A228" t="str">
            <v>Technical Writer</v>
          </cell>
        </row>
      </sheetData>
      <sheetData sheetId="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www.transtats.bts.gov/AverageFare/default.aspx" TargetMode="External"/><Relationship Id="rId2" Type="http://schemas.openxmlformats.org/officeDocument/2006/relationships/hyperlink" Target="http://www.enterprise.com/car_rental/home.do" TargetMode="External"/><Relationship Id="rId1" Type="http://schemas.openxmlformats.org/officeDocument/2006/relationships/hyperlink" Target="http://www.gsa.gov/portal/category/21287"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D20"/>
  <sheetViews>
    <sheetView zoomScale="80" zoomScaleNormal="80" workbookViewId="0">
      <selection activeCell="D18" sqref="D18"/>
    </sheetView>
  </sheetViews>
  <sheetFormatPr defaultRowHeight="15.75"/>
  <cols>
    <col min="2" max="2" width="18.42578125" style="64" customWidth="1"/>
    <col min="3" max="3" width="73.140625" bestFit="1" customWidth="1"/>
    <col min="4" max="4" width="18.42578125" style="64" customWidth="1"/>
  </cols>
  <sheetData>
    <row r="1" spans="2:4">
      <c r="C1" s="64" t="s">
        <v>218</v>
      </c>
    </row>
    <row r="2" spans="2:4">
      <c r="C2" s="64" t="s">
        <v>217</v>
      </c>
    </row>
    <row r="3" spans="2:4">
      <c r="C3" s="64"/>
    </row>
    <row r="4" spans="2:4">
      <c r="C4" s="64" t="s">
        <v>275</v>
      </c>
    </row>
    <row r="5" spans="2:4">
      <c r="C5" s="64"/>
    </row>
    <row r="6" spans="2:4">
      <c r="C6" s="64" t="s">
        <v>193</v>
      </c>
    </row>
    <row r="7" spans="2:4">
      <c r="C7" s="64"/>
    </row>
    <row r="8" spans="2:4">
      <c r="C8" s="64" t="s">
        <v>194</v>
      </c>
    </row>
    <row r="9" spans="2:4">
      <c r="C9" s="65" t="s">
        <v>703</v>
      </c>
    </row>
    <row r="10" spans="2:4">
      <c r="B10" s="114"/>
      <c r="C10" s="65"/>
      <c r="D10" s="123"/>
    </row>
    <row r="11" spans="2:4">
      <c r="B11" s="114"/>
      <c r="C11" s="114"/>
    </row>
    <row r="12" spans="2:4">
      <c r="C12" s="113"/>
    </row>
    <row r="13" spans="2:4">
      <c r="C13" s="115"/>
    </row>
    <row r="14" spans="2:4">
      <c r="C14" s="64" t="s">
        <v>702</v>
      </c>
    </row>
    <row r="16" spans="2:4">
      <c r="C16" s="64" t="s">
        <v>218</v>
      </c>
    </row>
    <row r="17" spans="2:4">
      <c r="C17" s="64" t="s">
        <v>217</v>
      </c>
    </row>
    <row r="19" spans="2:4">
      <c r="B19" s="66"/>
    </row>
    <row r="20" spans="2:4" ht="15">
      <c r="B20" s="227"/>
      <c r="C20" s="227"/>
      <c r="D20" s="227"/>
    </row>
  </sheetData>
  <mergeCells count="1">
    <mergeCell ref="B20:D20"/>
  </mergeCells>
  <pageMargins left="0.7" right="0.7" top="0.75" bottom="0.75" header="0.3" footer="0.3"/>
  <pageSetup scale="67"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C126"/>
  <sheetViews>
    <sheetView tabSelected="1" topLeftCell="I87" workbookViewId="0">
      <selection activeCell="W112" sqref="W112"/>
    </sheetView>
  </sheetViews>
  <sheetFormatPr defaultRowHeight="12.75"/>
  <cols>
    <col min="1" max="1" width="4.42578125" style="1" customWidth="1"/>
    <col min="2" max="2" width="27.28515625" style="1" customWidth="1"/>
    <col min="3" max="3" width="31" style="1" customWidth="1"/>
    <col min="4" max="4" width="8.85546875" style="1" customWidth="1"/>
    <col min="5" max="5" width="8" style="1" customWidth="1"/>
    <col min="6" max="6" width="13" style="1" customWidth="1"/>
    <col min="7" max="7" width="14.28515625" style="1" customWidth="1"/>
    <col min="8" max="8" width="1.85546875" style="1" customWidth="1"/>
    <col min="9" max="9" width="8.7109375" style="1" customWidth="1"/>
    <col min="10" max="10" width="8.7109375" style="1" bestFit="1" customWidth="1"/>
    <col min="11" max="11" width="14.28515625" style="1" customWidth="1"/>
    <col min="12" max="12" width="1.85546875" style="1" customWidth="1"/>
    <col min="13" max="13" width="8.7109375" style="1" bestFit="1" customWidth="1"/>
    <col min="14" max="14" width="10.7109375" style="1" customWidth="1"/>
    <col min="15" max="15" width="16" style="1" bestFit="1" customWidth="1"/>
    <col min="16" max="16" width="1.85546875" style="1" customWidth="1"/>
    <col min="17" max="18" width="10.7109375" style="1" customWidth="1"/>
    <col min="19" max="19" width="14" style="1" customWidth="1"/>
    <col min="20" max="20" width="1.85546875" style="1" customWidth="1"/>
    <col min="21" max="21" width="17" style="1" customWidth="1"/>
    <col min="22" max="22" width="17.5703125" style="1" customWidth="1"/>
    <col min="23" max="23" width="18.140625" style="1" customWidth="1"/>
    <col min="24" max="24" width="16" style="1" bestFit="1" customWidth="1"/>
    <col min="25" max="25" width="12.5703125" style="1" bestFit="1" customWidth="1"/>
    <col min="26" max="16384" width="9.140625" style="1"/>
  </cols>
  <sheetData>
    <row r="1" spans="2:21" ht="15.75" customHeight="1">
      <c r="B1" s="228" t="s">
        <v>218</v>
      </c>
      <c r="C1" s="228"/>
      <c r="D1" s="228"/>
      <c r="E1" s="228"/>
      <c r="F1" s="228"/>
      <c r="G1" s="228"/>
      <c r="H1" s="228"/>
      <c r="I1" s="228"/>
      <c r="J1" s="228"/>
      <c r="K1" s="228"/>
      <c r="L1" s="228"/>
      <c r="M1" s="228"/>
      <c r="N1" s="228"/>
      <c r="O1" s="228"/>
      <c r="P1" s="228"/>
      <c r="Q1" s="228"/>
      <c r="R1" s="228"/>
      <c r="S1" s="228"/>
      <c r="T1" s="228"/>
      <c r="U1" s="228"/>
    </row>
    <row r="2" spans="2:21" ht="15.75" customHeight="1">
      <c r="B2" s="228" t="s">
        <v>217</v>
      </c>
      <c r="C2" s="228"/>
      <c r="D2" s="228"/>
      <c r="E2" s="228"/>
      <c r="F2" s="228"/>
      <c r="G2" s="228"/>
      <c r="H2" s="228"/>
      <c r="I2" s="228"/>
      <c r="J2" s="228"/>
      <c r="K2" s="228"/>
      <c r="L2" s="228"/>
      <c r="M2" s="228"/>
      <c r="N2" s="228"/>
      <c r="O2" s="228"/>
      <c r="P2" s="228"/>
      <c r="Q2" s="228"/>
      <c r="R2" s="228"/>
      <c r="S2" s="228"/>
      <c r="T2" s="228"/>
      <c r="U2" s="228"/>
    </row>
    <row r="3" spans="2:21" ht="15">
      <c r="B3" s="249" t="s">
        <v>13</v>
      </c>
      <c r="C3" s="249"/>
      <c r="D3" s="249"/>
      <c r="E3" s="249"/>
      <c r="F3" s="249"/>
      <c r="G3" s="249"/>
      <c r="H3" s="249"/>
      <c r="I3" s="249"/>
      <c r="J3" s="249"/>
      <c r="K3" s="249"/>
      <c r="L3" s="249"/>
      <c r="M3" s="249"/>
      <c r="N3" s="249"/>
      <c r="O3" s="249"/>
      <c r="P3" s="249"/>
      <c r="Q3" s="249"/>
      <c r="R3" s="249"/>
      <c r="S3" s="249"/>
      <c r="T3" s="249"/>
      <c r="U3" s="249"/>
    </row>
    <row r="4" spans="2:21" ht="15.75" thickBot="1">
      <c r="B4" s="250" t="s">
        <v>5</v>
      </c>
      <c r="C4" s="250"/>
      <c r="D4" s="250"/>
      <c r="E4" s="250"/>
      <c r="F4" s="250"/>
      <c r="G4" s="250"/>
      <c r="H4" s="250"/>
      <c r="I4" s="250"/>
      <c r="J4" s="250"/>
      <c r="K4" s="250"/>
      <c r="L4" s="250"/>
      <c r="M4" s="250"/>
      <c r="N4" s="250"/>
      <c r="O4" s="250"/>
      <c r="P4" s="250"/>
      <c r="Q4" s="250"/>
      <c r="R4" s="250"/>
      <c r="S4" s="250"/>
      <c r="T4" s="250"/>
      <c r="U4" s="250"/>
    </row>
    <row r="5" spans="2:21" s="6" customFormat="1" ht="21" customHeight="1">
      <c r="B5" s="59" t="s">
        <v>6</v>
      </c>
      <c r="C5" s="57" t="s">
        <v>704</v>
      </c>
      <c r="D5" s="57"/>
      <c r="E5" s="57"/>
      <c r="F5" s="251" t="s">
        <v>190</v>
      </c>
      <c r="G5" s="252"/>
      <c r="H5" s="253" t="s">
        <v>717</v>
      </c>
      <c r="I5" s="254"/>
      <c r="J5" s="254"/>
      <c r="K5" s="254"/>
      <c r="L5" s="254"/>
      <c r="M5" s="255"/>
      <c r="N5" s="100"/>
      <c r="O5" s="100"/>
      <c r="P5" s="100"/>
      <c r="Q5" s="100"/>
      <c r="R5" s="100"/>
      <c r="S5" s="100"/>
      <c r="T5" s="100"/>
      <c r="U5" s="101"/>
    </row>
    <row r="6" spans="2:21" s="6" customFormat="1" ht="34.5" customHeight="1">
      <c r="B6" s="60" t="s">
        <v>34</v>
      </c>
      <c r="C6" s="244" t="s">
        <v>705</v>
      </c>
      <c r="D6" s="245"/>
      <c r="E6" s="246"/>
      <c r="F6" s="256" t="s">
        <v>7</v>
      </c>
      <c r="G6" s="257"/>
      <c r="H6" s="258">
        <v>42843</v>
      </c>
      <c r="I6" s="259"/>
      <c r="J6" s="259"/>
      <c r="K6" s="259"/>
      <c r="L6" s="259"/>
      <c r="M6" s="260"/>
      <c r="N6" s="102"/>
      <c r="O6" s="102"/>
      <c r="P6" s="102"/>
      <c r="Q6" s="102"/>
      <c r="R6" s="102"/>
      <c r="S6" s="102"/>
      <c r="T6" s="102"/>
      <c r="U6" s="103"/>
    </row>
    <row r="7" spans="2:21" s="6" customFormat="1" ht="21" customHeight="1">
      <c r="B7" s="60" t="s">
        <v>4</v>
      </c>
      <c r="C7" s="58" t="s">
        <v>703</v>
      </c>
      <c r="D7" s="58"/>
      <c r="E7" s="58"/>
      <c r="F7" s="256" t="s">
        <v>8</v>
      </c>
      <c r="G7" s="257"/>
      <c r="H7" s="261" t="s">
        <v>706</v>
      </c>
      <c r="I7" s="259"/>
      <c r="J7" s="259"/>
      <c r="K7" s="259"/>
      <c r="L7" s="259"/>
      <c r="M7" s="260"/>
      <c r="N7" s="102"/>
      <c r="O7" s="102"/>
      <c r="P7" s="102"/>
      <c r="Q7" s="102"/>
      <c r="R7" s="102"/>
      <c r="S7" s="102"/>
      <c r="T7" s="102"/>
      <c r="U7" s="308"/>
    </row>
    <row r="8" spans="2:21" s="6" customFormat="1" ht="21" customHeight="1" thickBot="1">
      <c r="B8" s="73"/>
      <c r="C8" s="74"/>
      <c r="D8" s="74"/>
      <c r="E8" s="74"/>
      <c r="F8" s="262" t="s">
        <v>9</v>
      </c>
      <c r="G8" s="263"/>
      <c r="H8" s="264" t="s">
        <v>707</v>
      </c>
      <c r="I8" s="265"/>
      <c r="J8" s="265"/>
      <c r="K8" s="265"/>
      <c r="L8" s="265"/>
      <c r="M8" s="266"/>
      <c r="N8" s="104"/>
      <c r="O8" s="104"/>
      <c r="P8" s="104"/>
      <c r="Q8" s="104"/>
      <c r="R8" s="104"/>
      <c r="S8" s="104"/>
      <c r="T8" s="104"/>
      <c r="U8" s="309"/>
    </row>
    <row r="9" spans="2:21" s="6" customFormat="1" ht="21" customHeight="1">
      <c r="B9" s="80" t="s">
        <v>225</v>
      </c>
      <c r="C9" s="88" t="s">
        <v>204</v>
      </c>
      <c r="D9" s="125"/>
      <c r="E9" s="89"/>
      <c r="F9" s="83" t="s">
        <v>205</v>
      </c>
      <c r="G9" s="75"/>
      <c r="H9" s="93"/>
      <c r="I9" s="93"/>
      <c r="J9" s="93"/>
      <c r="K9" s="224"/>
      <c r="L9" s="93"/>
      <c r="M9" s="224"/>
      <c r="N9" s="76"/>
      <c r="O9" s="76"/>
      <c r="P9" s="92"/>
      <c r="Q9" s="76"/>
      <c r="R9" s="76"/>
      <c r="S9" s="76"/>
      <c r="T9" s="92"/>
      <c r="U9" s="310"/>
    </row>
    <row r="10" spans="2:21" s="6" customFormat="1" ht="21" customHeight="1">
      <c r="B10" s="203" t="s">
        <v>708</v>
      </c>
      <c r="C10" s="247" t="s">
        <v>709</v>
      </c>
      <c r="D10" s="248"/>
      <c r="E10" s="248"/>
      <c r="F10" s="204">
        <v>1</v>
      </c>
      <c r="G10" s="93"/>
      <c r="H10" s="93"/>
      <c r="I10" s="93"/>
      <c r="J10" s="93"/>
      <c r="K10" s="224"/>
      <c r="L10" s="93"/>
      <c r="M10" s="224"/>
      <c r="N10" s="224"/>
      <c r="O10" s="224"/>
      <c r="P10" s="93"/>
      <c r="Q10" s="224"/>
      <c r="R10" s="224"/>
      <c r="S10" s="224"/>
      <c r="T10" s="93"/>
      <c r="U10" s="311"/>
    </row>
    <row r="11" spans="2:21" s="6" customFormat="1" ht="21" customHeight="1">
      <c r="B11" s="81"/>
      <c r="C11" s="87"/>
      <c r="D11" s="58"/>
      <c r="E11" s="86"/>
      <c r="F11" s="84"/>
      <c r="G11" s="77"/>
      <c r="H11" s="93"/>
      <c r="I11" s="93"/>
      <c r="J11" s="93"/>
      <c r="K11" s="224"/>
      <c r="L11" s="93"/>
      <c r="M11" s="224"/>
      <c r="N11" s="224"/>
      <c r="O11" s="224"/>
      <c r="P11" s="93"/>
      <c r="Q11" s="224"/>
      <c r="R11" s="224"/>
      <c r="S11" s="224"/>
      <c r="T11" s="93"/>
      <c r="U11" s="311"/>
    </row>
    <row r="12" spans="2:21" s="6" customFormat="1" ht="21" customHeight="1" thickBot="1">
      <c r="B12" s="82"/>
      <c r="C12" s="90"/>
      <c r="D12" s="124"/>
      <c r="E12" s="91"/>
      <c r="F12" s="85"/>
      <c r="G12" s="78"/>
      <c r="H12" s="94"/>
      <c r="I12" s="94"/>
      <c r="J12" s="94"/>
      <c r="K12" s="79"/>
      <c r="L12" s="94"/>
      <c r="M12" s="79"/>
      <c r="N12" s="79"/>
      <c r="O12" s="79"/>
      <c r="P12" s="94"/>
      <c r="Q12" s="79"/>
      <c r="R12" s="79"/>
      <c r="S12" s="79"/>
      <c r="T12" s="94"/>
      <c r="U12" s="312"/>
    </row>
    <row r="13" spans="2:21" ht="18" customHeight="1">
      <c r="B13" s="229" t="s">
        <v>226</v>
      </c>
      <c r="C13" s="230"/>
      <c r="D13" s="230"/>
      <c r="E13" s="231"/>
      <c r="F13" s="231"/>
      <c r="G13" s="231"/>
      <c r="H13" s="231"/>
      <c r="I13" s="231"/>
      <c r="J13" s="231"/>
      <c r="K13" s="231"/>
      <c r="L13" s="231"/>
      <c r="M13" s="231"/>
      <c r="N13" s="231"/>
      <c r="O13" s="231"/>
      <c r="P13" s="231"/>
      <c r="Q13" s="231"/>
      <c r="R13" s="231"/>
      <c r="S13" s="231"/>
      <c r="T13" s="231"/>
      <c r="U13" s="313"/>
    </row>
    <row r="14" spans="2:21" ht="18" customHeight="1">
      <c r="B14" s="232" t="s">
        <v>198</v>
      </c>
      <c r="C14" s="233"/>
      <c r="D14" s="233"/>
      <c r="E14" s="234"/>
      <c r="F14" s="234"/>
      <c r="G14" s="234"/>
      <c r="H14" s="234"/>
      <c r="I14" s="234"/>
      <c r="J14" s="234"/>
      <c r="K14" s="234"/>
      <c r="L14" s="234"/>
      <c r="M14" s="234"/>
      <c r="N14" s="234"/>
      <c r="O14" s="234"/>
      <c r="P14" s="234"/>
      <c r="Q14" s="234"/>
      <c r="R14" s="234"/>
      <c r="S14" s="234"/>
      <c r="T14" s="234"/>
      <c r="U14" s="314"/>
    </row>
    <row r="15" spans="2:21" ht="18" customHeight="1">
      <c r="B15" s="235" t="s">
        <v>202</v>
      </c>
      <c r="C15" s="236"/>
      <c r="D15" s="236"/>
      <c r="E15" s="237"/>
      <c r="F15" s="237"/>
      <c r="G15" s="237"/>
      <c r="H15" s="237"/>
      <c r="I15" s="237"/>
      <c r="J15" s="237"/>
      <c r="K15" s="237"/>
      <c r="L15" s="237"/>
      <c r="M15" s="237"/>
      <c r="N15" s="237"/>
      <c r="O15" s="237"/>
      <c r="P15" s="237"/>
      <c r="Q15" s="237"/>
      <c r="R15" s="237"/>
      <c r="S15" s="237"/>
      <c r="T15" s="237"/>
      <c r="U15" s="315"/>
    </row>
    <row r="16" spans="2:21">
      <c r="B16" s="12"/>
      <c r="C16" s="16"/>
      <c r="D16" s="16"/>
      <c r="E16" s="7"/>
      <c r="F16" s="7"/>
      <c r="G16" s="7"/>
      <c r="H16" s="7"/>
      <c r="I16" s="7"/>
      <c r="J16" s="7"/>
      <c r="K16" s="7"/>
      <c r="L16" s="7"/>
      <c r="M16" s="7"/>
      <c r="N16" s="7"/>
      <c r="O16" s="7"/>
      <c r="P16" s="7"/>
      <c r="Q16" s="7"/>
      <c r="R16" s="7"/>
      <c r="S16" s="8"/>
      <c r="T16" s="7"/>
      <c r="U16" s="316"/>
    </row>
    <row r="17" spans="1:24">
      <c r="B17" s="9"/>
      <c r="C17" s="14" t="s">
        <v>10</v>
      </c>
      <c r="D17" s="14"/>
      <c r="E17" s="15">
        <v>1.5599999999999999E-2</v>
      </c>
      <c r="F17" s="7" t="s">
        <v>199</v>
      </c>
      <c r="G17" s="7"/>
      <c r="H17" s="7"/>
      <c r="I17" s="7"/>
      <c r="J17" s="7"/>
      <c r="K17" s="7"/>
      <c r="L17" s="7"/>
      <c r="M17" s="7"/>
      <c r="N17" s="7"/>
      <c r="O17" s="7"/>
      <c r="P17" s="7"/>
      <c r="Q17" s="7"/>
      <c r="R17" s="7"/>
      <c r="S17" s="8"/>
      <c r="T17" s="7"/>
      <c r="U17" s="316"/>
    </row>
    <row r="18" spans="1:24" ht="13.5" thickBot="1">
      <c r="B18" s="56" t="s">
        <v>2</v>
      </c>
      <c r="C18" s="17"/>
      <c r="D18" s="17"/>
      <c r="E18" s="10"/>
      <c r="F18" s="61"/>
      <c r="G18" s="10"/>
      <c r="H18" s="10"/>
      <c r="I18" s="10"/>
      <c r="J18" s="10"/>
      <c r="K18" s="10"/>
      <c r="L18" s="10"/>
      <c r="M18" s="10"/>
      <c r="N18" s="10"/>
      <c r="O18" s="10"/>
      <c r="P18" s="10"/>
      <c r="Q18" s="10"/>
      <c r="R18" s="10"/>
      <c r="S18" s="11"/>
      <c r="T18" s="10"/>
      <c r="U18" s="317"/>
    </row>
    <row r="19" spans="1:24" ht="13.5" thickBot="1">
      <c r="B19" s="96"/>
      <c r="C19" s="16"/>
      <c r="D19" s="16"/>
      <c r="E19" s="7"/>
      <c r="F19" s="95"/>
      <c r="G19" s="7"/>
      <c r="H19" s="7"/>
      <c r="I19" s="7"/>
      <c r="J19" s="7"/>
      <c r="K19" s="7"/>
      <c r="L19" s="7"/>
      <c r="M19" s="7"/>
      <c r="N19" s="7"/>
      <c r="O19" s="7"/>
      <c r="P19" s="307"/>
      <c r="Q19" s="7"/>
      <c r="R19" s="7"/>
      <c r="S19" s="8"/>
      <c r="T19" s="7"/>
      <c r="U19" s="316"/>
    </row>
    <row r="20" spans="1:24" ht="39" customHeight="1" thickBot="1">
      <c r="B20" s="19" t="s">
        <v>14</v>
      </c>
      <c r="C20" s="18" t="s">
        <v>12</v>
      </c>
      <c r="D20" s="127" t="s">
        <v>277</v>
      </c>
      <c r="E20" s="97" t="s">
        <v>212</v>
      </c>
      <c r="F20" s="97" t="s">
        <v>213</v>
      </c>
      <c r="G20" s="98" t="s">
        <v>211</v>
      </c>
      <c r="H20" s="99"/>
      <c r="I20" s="97" t="s">
        <v>214</v>
      </c>
      <c r="J20" s="97" t="s">
        <v>215</v>
      </c>
      <c r="K20" s="98" t="s">
        <v>208</v>
      </c>
      <c r="L20" s="99"/>
      <c r="M20" s="284" t="s">
        <v>212</v>
      </c>
      <c r="N20" s="284" t="s">
        <v>213</v>
      </c>
      <c r="O20" s="285" t="s">
        <v>211</v>
      </c>
      <c r="P20" s="99"/>
      <c r="Q20" s="284" t="s">
        <v>214</v>
      </c>
      <c r="R20" s="284" t="s">
        <v>215</v>
      </c>
      <c r="S20" s="285" t="s">
        <v>208</v>
      </c>
      <c r="T20" s="99"/>
      <c r="U20" s="318" t="s">
        <v>1</v>
      </c>
      <c r="V20" s="336" t="s">
        <v>729</v>
      </c>
    </row>
    <row r="21" spans="1:24">
      <c r="A21" s="26"/>
      <c r="B21" s="198" t="s">
        <v>223</v>
      </c>
      <c r="C21" s="199" t="str">
        <f>'[1]GSA Sample Labor Rates'!A170</f>
        <v>Program Manager</v>
      </c>
      <c r="D21" s="183" t="s">
        <v>207</v>
      </c>
      <c r="E21" s="201">
        <v>1920</v>
      </c>
      <c r="F21" s="186">
        <f>'T4 NG Labor'!D301</f>
        <v>130.91</v>
      </c>
      <c r="G21" s="187">
        <f>E21*F21</f>
        <v>251347.19999999998</v>
      </c>
      <c r="H21" s="188"/>
      <c r="I21" s="201">
        <v>1920</v>
      </c>
      <c r="J21" s="187">
        <f>F21*1.0156</f>
        <v>132.95219600000001</v>
      </c>
      <c r="K21" s="187">
        <f>I21*J21</f>
        <v>255268.21632000004</v>
      </c>
      <c r="L21" s="188"/>
      <c r="M21" s="301">
        <v>1920</v>
      </c>
      <c r="N21" s="302">
        <f>'T4 NG Labor'!D301</f>
        <v>130.91</v>
      </c>
      <c r="O21" s="287">
        <f>M21*N21</f>
        <v>251347.19999999998</v>
      </c>
      <c r="P21" s="188"/>
      <c r="Q21" s="301">
        <v>1920</v>
      </c>
      <c r="R21" s="287">
        <f>N21*1.0156</f>
        <v>132.95219600000001</v>
      </c>
      <c r="S21" s="287">
        <f>Q21*R21</f>
        <v>255268.21632000004</v>
      </c>
      <c r="T21" s="188"/>
      <c r="U21" s="319">
        <f>G21+K21</f>
        <v>506615.41632000002</v>
      </c>
      <c r="V21" s="334">
        <f>O21+S21</f>
        <v>506615.41632000002</v>
      </c>
    </row>
    <row r="22" spans="1:24">
      <c r="A22" s="26"/>
      <c r="B22" s="198"/>
      <c r="C22" s="199" t="str">
        <f>'[1]GSA Sample Labor Rates'!A228</f>
        <v>Technical Writer</v>
      </c>
      <c r="D22" s="183" t="s">
        <v>207</v>
      </c>
      <c r="E22" s="201">
        <v>1920</v>
      </c>
      <c r="F22" s="189">
        <f>'T4 NG Labor'!D341</f>
        <v>48.29</v>
      </c>
      <c r="G22" s="187">
        <f t="shared" ref="G22:G86" si="0">E22*F22</f>
        <v>92716.800000000003</v>
      </c>
      <c r="H22" s="191"/>
      <c r="I22" s="201">
        <v>960</v>
      </c>
      <c r="J22" s="187">
        <f t="shared" ref="J22:J86" si="1">F22*1.0156</f>
        <v>49.043324000000005</v>
      </c>
      <c r="K22" s="187">
        <f t="shared" ref="K22:K86" si="2">I22*J22</f>
        <v>47081.591040000007</v>
      </c>
      <c r="L22" s="191"/>
      <c r="M22" s="301">
        <v>1920</v>
      </c>
      <c r="N22" s="303">
        <f>'T4 NG Labor'!D341</f>
        <v>48.29</v>
      </c>
      <c r="O22" s="287">
        <f t="shared" ref="O22:O24" si="3">M22*N22</f>
        <v>92716.800000000003</v>
      </c>
      <c r="P22" s="191"/>
      <c r="Q22" s="301">
        <v>960</v>
      </c>
      <c r="R22" s="287">
        <f t="shared" ref="R22:R24" si="4">N22*1.0156</f>
        <v>49.043324000000005</v>
      </c>
      <c r="S22" s="287">
        <f t="shared" ref="S22:S24" si="5">Q22*R22</f>
        <v>47081.591040000007</v>
      </c>
      <c r="T22" s="191"/>
      <c r="U22" s="319">
        <f>G22+K22</f>
        <v>139798.39104000002</v>
      </c>
      <c r="V22" s="334">
        <f t="shared" ref="V22:V24" si="6">O22+S22</f>
        <v>139798.39104000002</v>
      </c>
    </row>
    <row r="23" spans="1:24">
      <c r="A23" s="26"/>
      <c r="B23" s="198"/>
      <c r="C23" s="199" t="s">
        <v>65</v>
      </c>
      <c r="D23" s="183" t="s">
        <v>207</v>
      </c>
      <c r="E23" s="201">
        <v>1920</v>
      </c>
      <c r="F23" s="189">
        <v>91.72</v>
      </c>
      <c r="G23" s="187">
        <f t="shared" si="0"/>
        <v>176102.39999999999</v>
      </c>
      <c r="H23" s="188"/>
      <c r="I23" s="201">
        <v>1920</v>
      </c>
      <c r="J23" s="187">
        <f t="shared" si="1"/>
        <v>93.150832000000008</v>
      </c>
      <c r="K23" s="187">
        <f t="shared" si="2"/>
        <v>178849.59744000001</v>
      </c>
      <c r="L23" s="188"/>
      <c r="M23" s="301">
        <v>1920</v>
      </c>
      <c r="N23" s="303">
        <v>91.72</v>
      </c>
      <c r="O23" s="287">
        <f t="shared" si="3"/>
        <v>176102.39999999999</v>
      </c>
      <c r="P23" s="188"/>
      <c r="Q23" s="301">
        <v>1920</v>
      </c>
      <c r="R23" s="287">
        <f t="shared" si="4"/>
        <v>93.150832000000008</v>
      </c>
      <c r="S23" s="287">
        <f t="shared" si="5"/>
        <v>178849.59744000001</v>
      </c>
      <c r="T23" s="188"/>
      <c r="U23" s="319">
        <f>G23+K23</f>
        <v>354951.99744000001</v>
      </c>
      <c r="V23" s="334">
        <f t="shared" si="6"/>
        <v>354951.99744000001</v>
      </c>
    </row>
    <row r="24" spans="1:24">
      <c r="A24" s="26"/>
      <c r="B24" s="118"/>
      <c r="C24" s="195" t="s">
        <v>141</v>
      </c>
      <c r="D24" s="183" t="s">
        <v>207</v>
      </c>
      <c r="E24" s="202">
        <v>1920</v>
      </c>
      <c r="F24" s="189">
        <f>'T4 NG Labor'!D300</f>
        <v>85.09</v>
      </c>
      <c r="G24" s="187">
        <f t="shared" si="0"/>
        <v>163372.80000000002</v>
      </c>
      <c r="H24" s="191"/>
      <c r="I24" s="202">
        <v>960</v>
      </c>
      <c r="J24" s="187">
        <f t="shared" si="1"/>
        <v>86.417404000000005</v>
      </c>
      <c r="K24" s="187">
        <f t="shared" si="2"/>
        <v>82960.707840000003</v>
      </c>
      <c r="L24" s="191"/>
      <c r="M24" s="304">
        <v>1920</v>
      </c>
      <c r="N24" s="303">
        <f>'T4 NG Labor'!D300</f>
        <v>85.09</v>
      </c>
      <c r="O24" s="287">
        <f t="shared" si="3"/>
        <v>163372.80000000002</v>
      </c>
      <c r="P24" s="191"/>
      <c r="Q24" s="304">
        <v>960</v>
      </c>
      <c r="R24" s="287">
        <f t="shared" si="4"/>
        <v>86.417404000000005</v>
      </c>
      <c r="S24" s="287">
        <f t="shared" si="5"/>
        <v>82960.707840000003</v>
      </c>
      <c r="T24" s="191"/>
      <c r="U24" s="319">
        <f>G24+K24</f>
        <v>246333.50784000003</v>
      </c>
      <c r="V24" s="334">
        <f t="shared" si="6"/>
        <v>246333.50784000003</v>
      </c>
    </row>
    <row r="25" spans="1:24">
      <c r="A25" s="26"/>
      <c r="B25" s="283"/>
      <c r="C25" s="282"/>
      <c r="D25" s="183"/>
      <c r="E25" s="201"/>
      <c r="F25" s="189"/>
      <c r="G25" s="187"/>
      <c r="H25" s="191"/>
      <c r="I25" s="201"/>
      <c r="J25" s="187"/>
      <c r="K25" s="187"/>
      <c r="L25" s="191"/>
      <c r="M25" s="301"/>
      <c r="N25" s="303"/>
      <c r="O25" s="287"/>
      <c r="P25" s="191"/>
      <c r="Q25" s="301"/>
      <c r="R25" s="287"/>
      <c r="S25" s="287"/>
      <c r="T25" s="191"/>
      <c r="U25" s="319"/>
      <c r="V25" s="334"/>
      <c r="W25" s="343"/>
      <c r="X25" s="343"/>
    </row>
    <row r="26" spans="1:24" ht="25.5">
      <c r="A26" s="26"/>
      <c r="B26" s="198" t="s">
        <v>718</v>
      </c>
      <c r="C26" s="199" t="s">
        <v>158</v>
      </c>
      <c r="D26" s="183" t="s">
        <v>207</v>
      </c>
      <c r="E26" s="201">
        <v>900</v>
      </c>
      <c r="F26" s="189">
        <f>'T4 NG Labor'!D320</f>
        <v>120.46</v>
      </c>
      <c r="G26" s="187">
        <f t="shared" si="0"/>
        <v>108414</v>
      </c>
      <c r="H26" s="191"/>
      <c r="I26" s="201">
        <v>860</v>
      </c>
      <c r="J26" s="187">
        <f t="shared" si="1"/>
        <v>122.33917599999999</v>
      </c>
      <c r="K26" s="187">
        <f t="shared" si="2"/>
        <v>105211.69136</v>
      </c>
      <c r="L26" s="191"/>
      <c r="M26" s="301">
        <v>900</v>
      </c>
      <c r="N26" s="303">
        <f>'T4 NG Labor'!D320</f>
        <v>120.46</v>
      </c>
      <c r="O26" s="287">
        <f t="shared" ref="O26:O31" si="7">M26*N26</f>
        <v>108414</v>
      </c>
      <c r="P26" s="191"/>
      <c r="Q26" s="301">
        <v>860</v>
      </c>
      <c r="R26" s="287">
        <f t="shared" ref="R26:R31" si="8">N26*1.0156</f>
        <v>122.33917599999999</v>
      </c>
      <c r="S26" s="287">
        <f t="shared" ref="S26:S31" si="9">Q26*R26</f>
        <v>105211.69136</v>
      </c>
      <c r="T26" s="191"/>
      <c r="U26" s="319">
        <f>G26+K26</f>
        <v>213625.69136</v>
      </c>
      <c r="V26" s="334">
        <f t="shared" ref="V26:V31" si="10">O26+S26</f>
        <v>213625.69136</v>
      </c>
    </row>
    <row r="27" spans="1:24">
      <c r="A27" s="26"/>
      <c r="B27" s="118"/>
      <c r="C27" s="195" t="s">
        <v>108</v>
      </c>
      <c r="D27" s="183" t="s">
        <v>207</v>
      </c>
      <c r="E27" s="202">
        <v>900</v>
      </c>
      <c r="F27" s="189">
        <f>'T4 NG Labor'!D258</f>
        <v>90.62</v>
      </c>
      <c r="G27" s="187">
        <f t="shared" si="0"/>
        <v>81558</v>
      </c>
      <c r="H27" s="191"/>
      <c r="I27" s="201">
        <v>860</v>
      </c>
      <c r="J27" s="187">
        <f t="shared" si="1"/>
        <v>92.03367200000001</v>
      </c>
      <c r="K27" s="187">
        <f t="shared" si="2"/>
        <v>79148.957920000015</v>
      </c>
      <c r="L27" s="191"/>
      <c r="M27" s="304">
        <v>900</v>
      </c>
      <c r="N27" s="303">
        <f>'T4 NG Labor'!D258</f>
        <v>90.62</v>
      </c>
      <c r="O27" s="287">
        <f t="shared" si="7"/>
        <v>81558</v>
      </c>
      <c r="P27" s="191"/>
      <c r="Q27" s="301">
        <v>860</v>
      </c>
      <c r="R27" s="287">
        <f t="shared" si="8"/>
        <v>92.03367200000001</v>
      </c>
      <c r="S27" s="287">
        <f t="shared" si="9"/>
        <v>79148.957920000015</v>
      </c>
      <c r="T27" s="191"/>
      <c r="U27" s="319">
        <f>G27+K27</f>
        <v>160706.95792000002</v>
      </c>
      <c r="V27" s="334">
        <f t="shared" si="10"/>
        <v>160706.95792000002</v>
      </c>
    </row>
    <row r="28" spans="1:24">
      <c r="A28" s="26"/>
      <c r="B28" s="118"/>
      <c r="C28" s="195" t="s">
        <v>86</v>
      </c>
      <c r="D28" s="183" t="s">
        <v>207</v>
      </c>
      <c r="E28" s="202">
        <v>1800</v>
      </c>
      <c r="F28" s="189">
        <v>128.78</v>
      </c>
      <c r="G28" s="187">
        <f t="shared" si="0"/>
        <v>231804</v>
      </c>
      <c r="H28" s="191"/>
      <c r="I28" s="201">
        <v>860</v>
      </c>
      <c r="J28" s="187">
        <f t="shared" si="1"/>
        <v>130.78896800000001</v>
      </c>
      <c r="K28" s="187">
        <f t="shared" si="2"/>
        <v>112478.51248</v>
      </c>
      <c r="L28" s="191"/>
      <c r="M28" s="304">
        <v>1800</v>
      </c>
      <c r="N28" s="303">
        <v>128.78</v>
      </c>
      <c r="O28" s="287">
        <f t="shared" si="7"/>
        <v>231804</v>
      </c>
      <c r="P28" s="191"/>
      <c r="Q28" s="301">
        <v>860</v>
      </c>
      <c r="R28" s="287">
        <f t="shared" si="8"/>
        <v>130.78896800000001</v>
      </c>
      <c r="S28" s="287">
        <f t="shared" si="9"/>
        <v>112478.51248</v>
      </c>
      <c r="T28" s="191"/>
      <c r="U28" s="319">
        <f>G28+K28</f>
        <v>344282.51248000003</v>
      </c>
      <c r="V28" s="334">
        <f t="shared" si="10"/>
        <v>344282.51248000003</v>
      </c>
    </row>
    <row r="29" spans="1:24">
      <c r="A29" s="26"/>
      <c r="B29" s="118"/>
      <c r="C29" s="195" t="s">
        <v>716</v>
      </c>
      <c r="D29" s="183" t="s">
        <v>207</v>
      </c>
      <c r="E29" s="202">
        <v>1800</v>
      </c>
      <c r="F29" s="189">
        <v>111.36</v>
      </c>
      <c r="G29" s="187">
        <f t="shared" si="0"/>
        <v>200448</v>
      </c>
      <c r="H29" s="191"/>
      <c r="I29" s="201">
        <v>860</v>
      </c>
      <c r="J29" s="187">
        <f t="shared" si="1"/>
        <v>113.097216</v>
      </c>
      <c r="K29" s="187">
        <f t="shared" si="2"/>
        <v>97263.605760000006</v>
      </c>
      <c r="L29" s="191"/>
      <c r="M29" s="304">
        <v>1800</v>
      </c>
      <c r="N29" s="303">
        <v>111.36</v>
      </c>
      <c r="O29" s="287">
        <f t="shared" si="7"/>
        <v>200448</v>
      </c>
      <c r="P29" s="191"/>
      <c r="Q29" s="301">
        <v>860</v>
      </c>
      <c r="R29" s="287">
        <f t="shared" si="8"/>
        <v>113.097216</v>
      </c>
      <c r="S29" s="287">
        <f t="shared" si="9"/>
        <v>97263.605760000006</v>
      </c>
      <c r="T29" s="191"/>
      <c r="U29" s="319">
        <f>G29+K29</f>
        <v>297711.60576000001</v>
      </c>
      <c r="V29" s="334">
        <f t="shared" si="10"/>
        <v>297711.60576000001</v>
      </c>
    </row>
    <row r="30" spans="1:24">
      <c r="A30" s="26"/>
      <c r="B30" s="200"/>
      <c r="C30" s="195" t="s">
        <v>89</v>
      </c>
      <c r="D30" s="183" t="s">
        <v>207</v>
      </c>
      <c r="E30" s="202">
        <v>900</v>
      </c>
      <c r="F30" s="186">
        <v>96.84</v>
      </c>
      <c r="G30" s="187">
        <f t="shared" si="0"/>
        <v>87156</v>
      </c>
      <c r="H30" s="188"/>
      <c r="I30" s="201">
        <v>860</v>
      </c>
      <c r="J30" s="187">
        <f t="shared" si="1"/>
        <v>98.350704000000007</v>
      </c>
      <c r="K30" s="187">
        <f t="shared" si="2"/>
        <v>84581.605439999999</v>
      </c>
      <c r="L30" s="188"/>
      <c r="M30" s="304">
        <v>900</v>
      </c>
      <c r="N30" s="302">
        <v>96.84</v>
      </c>
      <c r="O30" s="287">
        <f t="shared" si="7"/>
        <v>87156</v>
      </c>
      <c r="P30" s="188"/>
      <c r="Q30" s="301">
        <v>860</v>
      </c>
      <c r="R30" s="287">
        <f t="shared" si="8"/>
        <v>98.350704000000007</v>
      </c>
      <c r="S30" s="287">
        <f t="shared" si="9"/>
        <v>84581.605439999999</v>
      </c>
      <c r="T30" s="188"/>
      <c r="U30" s="319">
        <f>G30+K30</f>
        <v>171737.60544000001</v>
      </c>
      <c r="V30" s="334">
        <f t="shared" si="10"/>
        <v>171737.60544000001</v>
      </c>
    </row>
    <row r="31" spans="1:24">
      <c r="A31" s="26"/>
      <c r="B31" s="118"/>
      <c r="C31" s="195" t="s">
        <v>88</v>
      </c>
      <c r="D31" s="183" t="s">
        <v>207</v>
      </c>
      <c r="E31" s="202">
        <v>1800</v>
      </c>
      <c r="F31" s="189">
        <v>87.18</v>
      </c>
      <c r="G31" s="187">
        <f t="shared" si="0"/>
        <v>156924</v>
      </c>
      <c r="H31" s="191"/>
      <c r="I31" s="201">
        <v>860</v>
      </c>
      <c r="J31" s="187">
        <f t="shared" si="1"/>
        <v>88.540008000000014</v>
      </c>
      <c r="K31" s="187">
        <f t="shared" si="2"/>
        <v>76144.40688000001</v>
      </c>
      <c r="L31" s="191"/>
      <c r="M31" s="304">
        <v>1800</v>
      </c>
      <c r="N31" s="303">
        <v>87.18</v>
      </c>
      <c r="O31" s="287">
        <f t="shared" si="7"/>
        <v>156924</v>
      </c>
      <c r="P31" s="191"/>
      <c r="Q31" s="301">
        <v>860</v>
      </c>
      <c r="R31" s="287">
        <f t="shared" si="8"/>
        <v>88.540008000000014</v>
      </c>
      <c r="S31" s="287">
        <f t="shared" si="9"/>
        <v>76144.40688000001</v>
      </c>
      <c r="T31" s="191"/>
      <c r="U31" s="319">
        <f>G31+K31</f>
        <v>233068.40688000002</v>
      </c>
      <c r="V31" s="334">
        <f t="shared" si="10"/>
        <v>233068.40688000002</v>
      </c>
      <c r="W31" s="343"/>
      <c r="X31" s="343"/>
    </row>
    <row r="32" spans="1:24">
      <c r="A32" s="26"/>
      <c r="B32" s="283"/>
      <c r="C32" s="282"/>
      <c r="D32" s="183"/>
      <c r="E32" s="202"/>
      <c r="F32" s="189"/>
      <c r="G32" s="187"/>
      <c r="H32" s="188"/>
      <c r="I32" s="201"/>
      <c r="J32" s="187"/>
      <c r="K32" s="187"/>
      <c r="L32" s="188"/>
      <c r="M32" s="286"/>
      <c r="N32" s="303"/>
      <c r="O32" s="287"/>
      <c r="P32" s="188"/>
      <c r="Q32" s="286"/>
      <c r="R32" s="287"/>
      <c r="S32" s="287"/>
      <c r="T32" s="188"/>
      <c r="U32" s="319"/>
      <c r="V32" s="334"/>
    </row>
    <row r="33" spans="1:24" ht="38.25">
      <c r="A33" s="26"/>
      <c r="B33" s="226" t="s">
        <v>719</v>
      </c>
      <c r="C33" s="199" t="s">
        <v>158</v>
      </c>
      <c r="D33" s="183" t="s">
        <v>207</v>
      </c>
      <c r="E33" s="202">
        <v>100</v>
      </c>
      <c r="F33" s="189">
        <v>120.46</v>
      </c>
      <c r="G33" s="187">
        <f t="shared" si="0"/>
        <v>12046</v>
      </c>
      <c r="H33" s="188"/>
      <c r="I33" s="202">
        <v>100</v>
      </c>
      <c r="J33" s="187">
        <v>122.33917599999999</v>
      </c>
      <c r="K33" s="187">
        <f t="shared" si="2"/>
        <v>12233.917599999999</v>
      </c>
      <c r="L33" s="188"/>
      <c r="M33" s="286">
        <v>0</v>
      </c>
      <c r="N33" s="303">
        <v>120.46</v>
      </c>
      <c r="O33" s="287">
        <v>0</v>
      </c>
      <c r="P33" s="188"/>
      <c r="Q33" s="286">
        <v>0</v>
      </c>
      <c r="R33" s="287">
        <v>122.33917599999999</v>
      </c>
      <c r="S33" s="287">
        <v>0</v>
      </c>
      <c r="T33" s="188"/>
      <c r="U33" s="319">
        <f>G33+K33</f>
        <v>24279.917600000001</v>
      </c>
      <c r="V33" s="334">
        <f t="shared" ref="V33:V38" si="11">O33+S33</f>
        <v>0</v>
      </c>
    </row>
    <row r="34" spans="1:24">
      <c r="A34" s="26"/>
      <c r="B34" s="118" t="s">
        <v>731</v>
      </c>
      <c r="C34" s="195" t="s">
        <v>108</v>
      </c>
      <c r="D34" s="183" t="s">
        <v>207</v>
      </c>
      <c r="E34" s="202">
        <v>100</v>
      </c>
      <c r="F34" s="189">
        <v>90.62</v>
      </c>
      <c r="G34" s="187">
        <f t="shared" si="0"/>
        <v>9062</v>
      </c>
      <c r="H34" s="188"/>
      <c r="I34" s="202">
        <v>100</v>
      </c>
      <c r="J34" s="187">
        <v>92.03367200000001</v>
      </c>
      <c r="K34" s="187">
        <f t="shared" si="2"/>
        <v>9203.3672000000006</v>
      </c>
      <c r="L34" s="188"/>
      <c r="M34" s="286">
        <v>0</v>
      </c>
      <c r="N34" s="303">
        <v>90.62</v>
      </c>
      <c r="O34" s="287">
        <v>0</v>
      </c>
      <c r="P34" s="188"/>
      <c r="Q34" s="286">
        <v>0</v>
      </c>
      <c r="R34" s="287">
        <v>92.03367200000001</v>
      </c>
      <c r="S34" s="287">
        <v>0</v>
      </c>
      <c r="T34" s="188"/>
      <c r="U34" s="319">
        <f>G34+K34</f>
        <v>18265.367200000001</v>
      </c>
      <c r="V34" s="334">
        <f t="shared" si="11"/>
        <v>0</v>
      </c>
    </row>
    <row r="35" spans="1:24">
      <c r="A35" s="26"/>
      <c r="B35" s="118"/>
      <c r="C35" s="195" t="s">
        <v>86</v>
      </c>
      <c r="D35" s="183" t="s">
        <v>207</v>
      </c>
      <c r="E35" s="202">
        <v>120</v>
      </c>
      <c r="F35" s="189">
        <v>128.78</v>
      </c>
      <c r="G35" s="187">
        <f t="shared" si="0"/>
        <v>15453.6</v>
      </c>
      <c r="H35" s="188"/>
      <c r="I35" s="202">
        <v>100</v>
      </c>
      <c r="J35" s="187">
        <v>130.78896800000001</v>
      </c>
      <c r="K35" s="187">
        <f t="shared" si="2"/>
        <v>13078.8968</v>
      </c>
      <c r="L35" s="188"/>
      <c r="M35" s="286">
        <v>0</v>
      </c>
      <c r="N35" s="303">
        <v>128.78</v>
      </c>
      <c r="O35" s="287">
        <v>0</v>
      </c>
      <c r="P35" s="188"/>
      <c r="Q35" s="286">
        <v>0</v>
      </c>
      <c r="R35" s="287">
        <v>130.78896800000001</v>
      </c>
      <c r="S35" s="287">
        <v>0</v>
      </c>
      <c r="T35" s="188"/>
      <c r="U35" s="319">
        <f>G35+K35</f>
        <v>28532.496800000001</v>
      </c>
      <c r="V35" s="334">
        <f t="shared" si="11"/>
        <v>0</v>
      </c>
    </row>
    <row r="36" spans="1:24">
      <c r="A36" s="26"/>
      <c r="B36" s="118"/>
      <c r="C36" s="195" t="s">
        <v>716</v>
      </c>
      <c r="D36" s="183" t="s">
        <v>207</v>
      </c>
      <c r="E36" s="202">
        <v>120</v>
      </c>
      <c r="F36" s="189">
        <v>111.36</v>
      </c>
      <c r="G36" s="187">
        <f t="shared" si="0"/>
        <v>13363.2</v>
      </c>
      <c r="H36" s="188"/>
      <c r="I36" s="202">
        <v>100</v>
      </c>
      <c r="J36" s="187">
        <v>113.097216</v>
      </c>
      <c r="K36" s="187">
        <f t="shared" si="2"/>
        <v>11309.721600000001</v>
      </c>
      <c r="L36" s="188"/>
      <c r="M36" s="286">
        <v>0</v>
      </c>
      <c r="N36" s="303">
        <v>111.36</v>
      </c>
      <c r="O36" s="287">
        <v>0</v>
      </c>
      <c r="P36" s="188"/>
      <c r="Q36" s="286">
        <v>0</v>
      </c>
      <c r="R36" s="287">
        <v>113.097216</v>
      </c>
      <c r="S36" s="287">
        <v>0</v>
      </c>
      <c r="T36" s="188"/>
      <c r="U36" s="319">
        <f>G36+K36</f>
        <v>24672.921600000001</v>
      </c>
      <c r="V36" s="334">
        <f t="shared" si="11"/>
        <v>0</v>
      </c>
    </row>
    <row r="37" spans="1:24">
      <c r="A37" s="26"/>
      <c r="B37" s="118"/>
      <c r="C37" s="195" t="s">
        <v>89</v>
      </c>
      <c r="D37" s="183" t="s">
        <v>207</v>
      </c>
      <c r="E37" s="202">
        <v>100</v>
      </c>
      <c r="F37" s="189">
        <v>96.84</v>
      </c>
      <c r="G37" s="187">
        <f t="shared" si="0"/>
        <v>9684</v>
      </c>
      <c r="H37" s="188"/>
      <c r="I37" s="202">
        <v>100</v>
      </c>
      <c r="J37" s="187">
        <v>98.350704000000007</v>
      </c>
      <c r="K37" s="187">
        <f t="shared" si="2"/>
        <v>9835.0704000000005</v>
      </c>
      <c r="L37" s="188"/>
      <c r="M37" s="286">
        <v>0</v>
      </c>
      <c r="N37" s="303">
        <v>96.84</v>
      </c>
      <c r="O37" s="287">
        <v>0</v>
      </c>
      <c r="P37" s="188"/>
      <c r="Q37" s="286">
        <v>0</v>
      </c>
      <c r="R37" s="287">
        <v>98.350704000000007</v>
      </c>
      <c r="S37" s="287">
        <v>0</v>
      </c>
      <c r="T37" s="188"/>
      <c r="U37" s="319">
        <f>G37+K37</f>
        <v>19519.070400000001</v>
      </c>
      <c r="V37" s="334">
        <f t="shared" si="11"/>
        <v>0</v>
      </c>
    </row>
    <row r="38" spans="1:24">
      <c r="A38" s="26"/>
      <c r="B38" s="118"/>
      <c r="C38" s="195" t="s">
        <v>88</v>
      </c>
      <c r="D38" s="183" t="s">
        <v>207</v>
      </c>
      <c r="E38" s="202">
        <v>120</v>
      </c>
      <c r="F38" s="189">
        <v>87.18</v>
      </c>
      <c r="G38" s="187">
        <f t="shared" si="0"/>
        <v>10461.6</v>
      </c>
      <c r="H38" s="188"/>
      <c r="I38" s="202">
        <v>100</v>
      </c>
      <c r="J38" s="187">
        <v>88.540008000000014</v>
      </c>
      <c r="K38" s="187">
        <f t="shared" si="2"/>
        <v>8854.0008000000016</v>
      </c>
      <c r="L38" s="188"/>
      <c r="M38" s="286">
        <v>0</v>
      </c>
      <c r="N38" s="303">
        <v>87.18</v>
      </c>
      <c r="O38" s="287">
        <v>0</v>
      </c>
      <c r="P38" s="188"/>
      <c r="Q38" s="286">
        <v>0</v>
      </c>
      <c r="R38" s="287">
        <v>88.540008000000014</v>
      </c>
      <c r="S38" s="287">
        <v>0</v>
      </c>
      <c r="T38" s="188"/>
      <c r="U38" s="319">
        <f>G38+K38</f>
        <v>19315.6008</v>
      </c>
      <c r="V38" s="334">
        <f t="shared" si="11"/>
        <v>0</v>
      </c>
    </row>
    <row r="39" spans="1:24">
      <c r="A39" s="26"/>
      <c r="B39" s="118"/>
      <c r="C39" s="282"/>
      <c r="D39" s="183"/>
      <c r="E39" s="202"/>
      <c r="F39" s="189"/>
      <c r="G39" s="187"/>
      <c r="H39" s="188"/>
      <c r="I39" s="202"/>
      <c r="J39" s="187"/>
      <c r="K39" s="187"/>
      <c r="L39" s="188"/>
      <c r="M39" s="286"/>
      <c r="N39" s="303"/>
      <c r="O39" s="287"/>
      <c r="P39" s="188"/>
      <c r="Q39" s="286"/>
      <c r="R39" s="287"/>
      <c r="S39" s="287"/>
      <c r="T39" s="188"/>
      <c r="U39" s="319"/>
      <c r="V39" s="334"/>
    </row>
    <row r="40" spans="1:24">
      <c r="A40" s="26"/>
      <c r="B40" s="200" t="s">
        <v>724</v>
      </c>
      <c r="C40" s="199" t="s">
        <v>158</v>
      </c>
      <c r="D40" s="183" t="s">
        <v>207</v>
      </c>
      <c r="E40" s="202">
        <v>240</v>
      </c>
      <c r="F40" s="189">
        <v>120.46</v>
      </c>
      <c r="G40" s="187">
        <f t="shared" si="0"/>
        <v>28910.399999999998</v>
      </c>
      <c r="H40" s="188"/>
      <c r="I40" s="202">
        <v>200</v>
      </c>
      <c r="J40" s="187">
        <f t="shared" si="1"/>
        <v>122.33917599999999</v>
      </c>
      <c r="K40" s="187">
        <f t="shared" si="2"/>
        <v>24467.835199999998</v>
      </c>
      <c r="L40" s="188"/>
      <c r="M40" s="304">
        <v>240</v>
      </c>
      <c r="N40" s="303">
        <v>120.46</v>
      </c>
      <c r="O40" s="287">
        <f t="shared" ref="O40:O45" si="12">M40*N40</f>
        <v>28910.399999999998</v>
      </c>
      <c r="P40" s="188"/>
      <c r="Q40" s="304">
        <v>200</v>
      </c>
      <c r="R40" s="287">
        <f t="shared" ref="R40:R45" si="13">N40*1.0156</f>
        <v>122.33917599999999</v>
      </c>
      <c r="S40" s="287">
        <f t="shared" ref="S40:S45" si="14">Q40*R40</f>
        <v>24467.835199999998</v>
      </c>
      <c r="T40" s="188"/>
      <c r="U40" s="319">
        <f>G40+K40</f>
        <v>53378.235199999996</v>
      </c>
      <c r="V40" s="334">
        <f t="shared" ref="V40:V45" si="15">O40+S40</f>
        <v>53378.235199999996</v>
      </c>
    </row>
    <row r="41" spans="1:24">
      <c r="A41" s="26"/>
      <c r="B41" s="118"/>
      <c r="C41" s="195" t="s">
        <v>108</v>
      </c>
      <c r="D41" s="183" t="s">
        <v>207</v>
      </c>
      <c r="E41" s="202">
        <v>740</v>
      </c>
      <c r="F41" s="189">
        <v>90.62</v>
      </c>
      <c r="G41" s="187">
        <f t="shared" si="0"/>
        <v>67058.8</v>
      </c>
      <c r="H41" s="191"/>
      <c r="I41" s="202">
        <v>160</v>
      </c>
      <c r="J41" s="187">
        <f t="shared" si="1"/>
        <v>92.03367200000001</v>
      </c>
      <c r="K41" s="187">
        <f t="shared" si="2"/>
        <v>14725.387520000002</v>
      </c>
      <c r="L41" s="191"/>
      <c r="M41" s="304">
        <v>740</v>
      </c>
      <c r="N41" s="303">
        <v>90.62</v>
      </c>
      <c r="O41" s="287">
        <f t="shared" si="12"/>
        <v>67058.8</v>
      </c>
      <c r="P41" s="191"/>
      <c r="Q41" s="304">
        <v>160</v>
      </c>
      <c r="R41" s="287">
        <f t="shared" si="13"/>
        <v>92.03367200000001</v>
      </c>
      <c r="S41" s="287">
        <f t="shared" si="14"/>
        <v>14725.387520000002</v>
      </c>
      <c r="T41" s="191"/>
      <c r="U41" s="319">
        <f>G41+K41</f>
        <v>81784.187520000007</v>
      </c>
      <c r="V41" s="334">
        <f t="shared" si="15"/>
        <v>81784.187520000007</v>
      </c>
    </row>
    <row r="42" spans="1:24">
      <c r="A42" s="26"/>
      <c r="B42" s="118"/>
      <c r="C42" s="195" t="s">
        <v>86</v>
      </c>
      <c r="D42" s="183" t="s">
        <v>207</v>
      </c>
      <c r="E42" s="202">
        <v>480</v>
      </c>
      <c r="F42" s="189">
        <v>128.78</v>
      </c>
      <c r="G42" s="187">
        <f t="shared" si="0"/>
        <v>61814.400000000001</v>
      </c>
      <c r="H42" s="191"/>
      <c r="I42" s="202">
        <v>240</v>
      </c>
      <c r="J42" s="187">
        <f t="shared" si="1"/>
        <v>130.78896800000001</v>
      </c>
      <c r="K42" s="187">
        <f t="shared" si="2"/>
        <v>31389.352320000002</v>
      </c>
      <c r="L42" s="191"/>
      <c r="M42" s="304">
        <v>480</v>
      </c>
      <c r="N42" s="303">
        <v>128.78</v>
      </c>
      <c r="O42" s="287">
        <f t="shared" si="12"/>
        <v>61814.400000000001</v>
      </c>
      <c r="P42" s="191"/>
      <c r="Q42" s="304">
        <v>240</v>
      </c>
      <c r="R42" s="287">
        <f t="shared" si="13"/>
        <v>130.78896800000001</v>
      </c>
      <c r="S42" s="287">
        <f t="shared" si="14"/>
        <v>31389.352320000002</v>
      </c>
      <c r="T42" s="191"/>
      <c r="U42" s="319">
        <f>G42+K42</f>
        <v>93203.75232</v>
      </c>
      <c r="V42" s="334">
        <f t="shared" si="15"/>
        <v>93203.75232</v>
      </c>
    </row>
    <row r="43" spans="1:24">
      <c r="A43" s="26"/>
      <c r="B43" s="118"/>
      <c r="C43" s="195" t="s">
        <v>258</v>
      </c>
      <c r="D43" s="183" t="s">
        <v>207</v>
      </c>
      <c r="E43" s="202">
        <v>960</v>
      </c>
      <c r="F43" s="189">
        <v>111.36</v>
      </c>
      <c r="G43" s="187">
        <f t="shared" si="0"/>
        <v>106905.60000000001</v>
      </c>
      <c r="H43" s="191"/>
      <c r="I43" s="202">
        <v>240</v>
      </c>
      <c r="J43" s="187">
        <f t="shared" si="1"/>
        <v>113.097216</v>
      </c>
      <c r="K43" s="187">
        <f t="shared" si="2"/>
        <v>27143.331839999999</v>
      </c>
      <c r="L43" s="191"/>
      <c r="M43" s="304">
        <v>960</v>
      </c>
      <c r="N43" s="303">
        <v>111.36</v>
      </c>
      <c r="O43" s="287">
        <f t="shared" si="12"/>
        <v>106905.60000000001</v>
      </c>
      <c r="P43" s="191"/>
      <c r="Q43" s="304">
        <v>240</v>
      </c>
      <c r="R43" s="287">
        <f t="shared" si="13"/>
        <v>113.097216</v>
      </c>
      <c r="S43" s="287">
        <f t="shared" si="14"/>
        <v>27143.331839999999</v>
      </c>
      <c r="T43" s="191"/>
      <c r="U43" s="319">
        <f>G43+K43</f>
        <v>134048.93184</v>
      </c>
      <c r="V43" s="334">
        <f t="shared" si="15"/>
        <v>134048.93184</v>
      </c>
    </row>
    <row r="44" spans="1:24">
      <c r="A44" s="26"/>
      <c r="B44" s="118"/>
      <c r="C44" s="195" t="s">
        <v>89</v>
      </c>
      <c r="D44" s="183" t="s">
        <v>207</v>
      </c>
      <c r="E44" s="202">
        <v>480</v>
      </c>
      <c r="F44" s="189">
        <v>96.84</v>
      </c>
      <c r="G44" s="187">
        <f t="shared" si="0"/>
        <v>46483.200000000004</v>
      </c>
      <c r="H44" s="191"/>
      <c r="I44" s="202">
        <v>240</v>
      </c>
      <c r="J44" s="187">
        <f t="shared" si="1"/>
        <v>98.350704000000007</v>
      </c>
      <c r="K44" s="187">
        <f t="shared" si="2"/>
        <v>23604.168960000003</v>
      </c>
      <c r="L44" s="191"/>
      <c r="M44" s="304">
        <v>480</v>
      </c>
      <c r="N44" s="303">
        <v>96.84</v>
      </c>
      <c r="O44" s="287">
        <f t="shared" si="12"/>
        <v>46483.200000000004</v>
      </c>
      <c r="P44" s="191"/>
      <c r="Q44" s="304">
        <v>240</v>
      </c>
      <c r="R44" s="287">
        <f t="shared" si="13"/>
        <v>98.350704000000007</v>
      </c>
      <c r="S44" s="287">
        <f t="shared" si="14"/>
        <v>23604.168960000003</v>
      </c>
      <c r="T44" s="191"/>
      <c r="U44" s="319">
        <f>G44+K44</f>
        <v>70087.368960000007</v>
      </c>
      <c r="V44" s="334">
        <f t="shared" si="15"/>
        <v>70087.368960000007</v>
      </c>
    </row>
    <row r="45" spans="1:24">
      <c r="A45" s="26"/>
      <c r="B45" s="118"/>
      <c r="C45" s="195" t="s">
        <v>88</v>
      </c>
      <c r="D45" s="183" t="s">
        <v>207</v>
      </c>
      <c r="E45" s="202">
        <v>480</v>
      </c>
      <c r="F45" s="189">
        <v>87.18</v>
      </c>
      <c r="G45" s="187">
        <f t="shared" si="0"/>
        <v>41846.400000000001</v>
      </c>
      <c r="H45" s="191"/>
      <c r="I45" s="202">
        <v>240</v>
      </c>
      <c r="J45" s="187">
        <f t="shared" si="1"/>
        <v>88.540008000000014</v>
      </c>
      <c r="K45" s="187">
        <f t="shared" si="2"/>
        <v>21249.601920000005</v>
      </c>
      <c r="L45" s="191"/>
      <c r="M45" s="304">
        <v>480</v>
      </c>
      <c r="N45" s="303">
        <v>87.18</v>
      </c>
      <c r="O45" s="287">
        <f t="shared" si="12"/>
        <v>41846.400000000001</v>
      </c>
      <c r="P45" s="191"/>
      <c r="Q45" s="304">
        <v>240</v>
      </c>
      <c r="R45" s="287">
        <f t="shared" si="13"/>
        <v>88.540008000000014</v>
      </c>
      <c r="S45" s="287">
        <f t="shared" si="14"/>
        <v>21249.601920000005</v>
      </c>
      <c r="T45" s="191"/>
      <c r="U45" s="319">
        <f>G45+K45</f>
        <v>63096.00192000001</v>
      </c>
      <c r="V45" s="334">
        <f t="shared" si="15"/>
        <v>63096.00192000001</v>
      </c>
      <c r="W45" s="343"/>
      <c r="X45" s="343"/>
    </row>
    <row r="46" spans="1:24">
      <c r="A46" s="26"/>
      <c r="B46" s="118"/>
      <c r="C46" s="282"/>
      <c r="D46" s="183"/>
      <c r="E46" s="202"/>
      <c r="F46" s="189"/>
      <c r="G46" s="187"/>
      <c r="H46" s="191"/>
      <c r="I46" s="202"/>
      <c r="J46" s="187"/>
      <c r="K46" s="187"/>
      <c r="L46" s="191"/>
      <c r="M46" s="304"/>
      <c r="N46" s="303"/>
      <c r="O46" s="287"/>
      <c r="P46" s="191"/>
      <c r="Q46" s="304"/>
      <c r="R46" s="287"/>
      <c r="S46" s="287"/>
      <c r="T46" s="191"/>
      <c r="U46" s="319"/>
      <c r="V46" s="334"/>
    </row>
    <row r="47" spans="1:24">
      <c r="A47" s="26"/>
      <c r="B47" s="200" t="s">
        <v>720</v>
      </c>
      <c r="C47" s="199" t="s">
        <v>158</v>
      </c>
      <c r="D47" s="183" t="s">
        <v>207</v>
      </c>
      <c r="E47" s="202">
        <v>960</v>
      </c>
      <c r="F47" s="189">
        <v>120.46</v>
      </c>
      <c r="G47" s="187">
        <f t="shared" si="0"/>
        <v>115641.59999999999</v>
      </c>
      <c r="H47" s="191"/>
      <c r="I47" s="202">
        <v>200</v>
      </c>
      <c r="J47" s="187">
        <f t="shared" si="1"/>
        <v>122.33917599999999</v>
      </c>
      <c r="K47" s="187">
        <f t="shared" si="2"/>
        <v>24467.835199999998</v>
      </c>
      <c r="L47" s="191"/>
      <c r="M47" s="304">
        <v>960</v>
      </c>
      <c r="N47" s="303">
        <v>120.46</v>
      </c>
      <c r="O47" s="287">
        <f t="shared" ref="O47:O56" si="16">M47*N47</f>
        <v>115641.59999999999</v>
      </c>
      <c r="P47" s="191"/>
      <c r="Q47" s="304">
        <v>200</v>
      </c>
      <c r="R47" s="287">
        <f t="shared" ref="R47:R56" si="17">N47*1.0156</f>
        <v>122.33917599999999</v>
      </c>
      <c r="S47" s="287">
        <f t="shared" ref="S47:S56" si="18">Q47*R47</f>
        <v>24467.835199999998</v>
      </c>
      <c r="T47" s="191"/>
      <c r="U47" s="319">
        <f>G47+K47</f>
        <v>140109.43519999998</v>
      </c>
      <c r="V47" s="334">
        <f t="shared" ref="V47:V56" si="19">O47+S47</f>
        <v>140109.43519999998</v>
      </c>
    </row>
    <row r="48" spans="1:24">
      <c r="A48" s="26"/>
      <c r="B48" s="200" t="s">
        <v>725</v>
      </c>
      <c r="C48" s="195" t="s">
        <v>108</v>
      </c>
      <c r="D48" s="183" t="s">
        <v>207</v>
      </c>
      <c r="E48" s="202">
        <v>80</v>
      </c>
      <c r="F48" s="189">
        <v>90.62</v>
      </c>
      <c r="G48" s="187">
        <f t="shared" si="0"/>
        <v>7249.6</v>
      </c>
      <c r="H48" s="191"/>
      <c r="I48" s="202">
        <v>160</v>
      </c>
      <c r="J48" s="187">
        <f t="shared" si="1"/>
        <v>92.03367200000001</v>
      </c>
      <c r="K48" s="187">
        <f t="shared" si="2"/>
        <v>14725.387520000002</v>
      </c>
      <c r="L48" s="191"/>
      <c r="M48" s="304">
        <v>80</v>
      </c>
      <c r="N48" s="303">
        <v>90.62</v>
      </c>
      <c r="O48" s="287">
        <f t="shared" si="16"/>
        <v>7249.6</v>
      </c>
      <c r="P48" s="191"/>
      <c r="Q48" s="304">
        <v>160</v>
      </c>
      <c r="R48" s="287">
        <f t="shared" si="17"/>
        <v>92.03367200000001</v>
      </c>
      <c r="S48" s="287">
        <f t="shared" si="18"/>
        <v>14725.387520000002</v>
      </c>
      <c r="T48" s="191"/>
      <c r="U48" s="319">
        <f>G48+K48</f>
        <v>21974.987520000002</v>
      </c>
      <c r="V48" s="334">
        <f t="shared" si="19"/>
        <v>21974.987520000002</v>
      </c>
    </row>
    <row r="49" spans="1:24">
      <c r="A49" s="26"/>
      <c r="B49" s="118"/>
      <c r="C49" s="195" t="s">
        <v>86</v>
      </c>
      <c r="D49" s="183" t="s">
        <v>207</v>
      </c>
      <c r="E49" s="202">
        <v>2000</v>
      </c>
      <c r="F49" s="189">
        <v>128.78</v>
      </c>
      <c r="G49" s="187">
        <f t="shared" si="0"/>
        <v>257560</v>
      </c>
      <c r="H49" s="191"/>
      <c r="I49" s="202">
        <v>240</v>
      </c>
      <c r="J49" s="187">
        <f t="shared" si="1"/>
        <v>130.78896800000001</v>
      </c>
      <c r="K49" s="187">
        <f t="shared" si="2"/>
        <v>31389.352320000002</v>
      </c>
      <c r="L49" s="191"/>
      <c r="M49" s="304">
        <v>2000</v>
      </c>
      <c r="N49" s="303">
        <v>128.78</v>
      </c>
      <c r="O49" s="287">
        <f t="shared" si="16"/>
        <v>257560</v>
      </c>
      <c r="P49" s="191"/>
      <c r="Q49" s="304">
        <v>240</v>
      </c>
      <c r="R49" s="287">
        <f t="shared" si="17"/>
        <v>130.78896800000001</v>
      </c>
      <c r="S49" s="287">
        <f t="shared" si="18"/>
        <v>31389.352320000002</v>
      </c>
      <c r="T49" s="191"/>
      <c r="U49" s="319">
        <f>G49+K49</f>
        <v>288949.35232000001</v>
      </c>
      <c r="V49" s="334">
        <f t="shared" si="19"/>
        <v>288949.35232000001</v>
      </c>
    </row>
    <row r="50" spans="1:24">
      <c r="A50" s="26"/>
      <c r="B50" s="118"/>
      <c r="C50" s="195" t="s">
        <v>258</v>
      </c>
      <c r="D50" s="183" t="s">
        <v>207</v>
      </c>
      <c r="E50" s="202">
        <v>1920</v>
      </c>
      <c r="F50" s="189">
        <v>111.36</v>
      </c>
      <c r="G50" s="187">
        <f t="shared" si="0"/>
        <v>213811.20000000001</v>
      </c>
      <c r="H50" s="191"/>
      <c r="I50" s="202">
        <v>240</v>
      </c>
      <c r="J50" s="187">
        <f t="shared" si="1"/>
        <v>113.097216</v>
      </c>
      <c r="K50" s="187">
        <f t="shared" si="2"/>
        <v>27143.331839999999</v>
      </c>
      <c r="L50" s="191"/>
      <c r="M50" s="304">
        <v>1920</v>
      </c>
      <c r="N50" s="303">
        <v>111.36</v>
      </c>
      <c r="O50" s="287">
        <f t="shared" si="16"/>
        <v>213811.20000000001</v>
      </c>
      <c r="P50" s="191"/>
      <c r="Q50" s="304">
        <v>240</v>
      </c>
      <c r="R50" s="287">
        <f t="shared" si="17"/>
        <v>113.097216</v>
      </c>
      <c r="S50" s="287">
        <f t="shared" si="18"/>
        <v>27143.331839999999</v>
      </c>
      <c r="T50" s="191"/>
      <c r="U50" s="319">
        <f>G50+K50</f>
        <v>240954.53184000001</v>
      </c>
      <c r="V50" s="334">
        <f t="shared" si="19"/>
        <v>240954.53184000001</v>
      </c>
    </row>
    <row r="51" spans="1:24">
      <c r="A51" s="26"/>
      <c r="B51" s="118"/>
      <c r="C51" s="195" t="s">
        <v>89</v>
      </c>
      <c r="D51" s="183" t="s">
        <v>207</v>
      </c>
      <c r="E51" s="202">
        <v>2000</v>
      </c>
      <c r="F51" s="186">
        <v>96.84</v>
      </c>
      <c r="G51" s="187">
        <f t="shared" si="0"/>
        <v>193680</v>
      </c>
      <c r="H51" s="188"/>
      <c r="I51" s="202">
        <v>240</v>
      </c>
      <c r="J51" s="187">
        <f t="shared" si="1"/>
        <v>98.350704000000007</v>
      </c>
      <c r="K51" s="187">
        <f t="shared" si="2"/>
        <v>23604.168960000003</v>
      </c>
      <c r="L51" s="188"/>
      <c r="M51" s="304">
        <v>2000</v>
      </c>
      <c r="N51" s="302">
        <v>96.84</v>
      </c>
      <c r="O51" s="287">
        <f t="shared" si="16"/>
        <v>193680</v>
      </c>
      <c r="P51" s="188"/>
      <c r="Q51" s="304">
        <v>240</v>
      </c>
      <c r="R51" s="287">
        <f t="shared" si="17"/>
        <v>98.350704000000007</v>
      </c>
      <c r="S51" s="287">
        <f t="shared" si="18"/>
        <v>23604.168960000003</v>
      </c>
      <c r="T51" s="188"/>
      <c r="U51" s="319">
        <f>G51+K51</f>
        <v>217284.16896000001</v>
      </c>
      <c r="V51" s="334">
        <f t="shared" si="19"/>
        <v>217284.16896000001</v>
      </c>
    </row>
    <row r="52" spans="1:24">
      <c r="A52" s="26"/>
      <c r="B52" s="118"/>
      <c r="C52" s="195" t="s">
        <v>88</v>
      </c>
      <c r="D52" s="183" t="s">
        <v>207</v>
      </c>
      <c r="E52" s="202">
        <v>2000</v>
      </c>
      <c r="F52" s="189">
        <v>87.18</v>
      </c>
      <c r="G52" s="187">
        <f t="shared" si="0"/>
        <v>174360</v>
      </c>
      <c r="H52" s="191"/>
      <c r="I52" s="202">
        <v>240</v>
      </c>
      <c r="J52" s="187">
        <f t="shared" si="1"/>
        <v>88.540008000000014</v>
      </c>
      <c r="K52" s="187">
        <f t="shared" si="2"/>
        <v>21249.601920000005</v>
      </c>
      <c r="L52" s="191"/>
      <c r="M52" s="304">
        <v>2000</v>
      </c>
      <c r="N52" s="303">
        <v>87.18</v>
      </c>
      <c r="O52" s="287">
        <f t="shared" si="16"/>
        <v>174360</v>
      </c>
      <c r="P52" s="191"/>
      <c r="Q52" s="304">
        <v>240</v>
      </c>
      <c r="R52" s="287">
        <f t="shared" si="17"/>
        <v>88.540008000000014</v>
      </c>
      <c r="S52" s="287">
        <f t="shared" si="18"/>
        <v>21249.601920000005</v>
      </c>
      <c r="T52" s="191"/>
      <c r="U52" s="319">
        <f>G52+K52</f>
        <v>195609.60192000002</v>
      </c>
      <c r="V52" s="334">
        <f t="shared" si="19"/>
        <v>195609.60192000002</v>
      </c>
    </row>
    <row r="53" spans="1:24">
      <c r="A53" s="26"/>
      <c r="B53" s="200"/>
      <c r="C53" s="195" t="s">
        <v>179</v>
      </c>
      <c r="D53" s="183" t="s">
        <v>207</v>
      </c>
      <c r="E53" s="202">
        <f>1920-E64-E83</f>
        <v>960</v>
      </c>
      <c r="F53" s="189">
        <v>95.29</v>
      </c>
      <c r="G53" s="187">
        <f t="shared" si="0"/>
        <v>91478.400000000009</v>
      </c>
      <c r="H53" s="188"/>
      <c r="I53" s="202">
        <v>960</v>
      </c>
      <c r="J53" s="187">
        <f t="shared" si="1"/>
        <v>96.776524000000009</v>
      </c>
      <c r="K53" s="187">
        <f t="shared" si="2"/>
        <v>92905.463040000002</v>
      </c>
      <c r="L53" s="188"/>
      <c r="M53" s="304">
        <f>1920-M64-M83</f>
        <v>960</v>
      </c>
      <c r="N53" s="303">
        <v>95.29</v>
      </c>
      <c r="O53" s="287">
        <f t="shared" si="16"/>
        <v>91478.400000000009</v>
      </c>
      <c r="P53" s="188"/>
      <c r="Q53" s="304">
        <v>960</v>
      </c>
      <c r="R53" s="287">
        <f t="shared" si="17"/>
        <v>96.776524000000009</v>
      </c>
      <c r="S53" s="287">
        <f t="shared" si="18"/>
        <v>92905.463040000002</v>
      </c>
      <c r="T53" s="188"/>
      <c r="U53" s="319">
        <f>G53+K53</f>
        <v>184383.86304000003</v>
      </c>
      <c r="V53" s="334">
        <f t="shared" si="19"/>
        <v>184383.86304000003</v>
      </c>
    </row>
    <row r="54" spans="1:24">
      <c r="A54" s="26"/>
      <c r="B54" s="200"/>
      <c r="C54" s="195" t="s">
        <v>178</v>
      </c>
      <c r="D54" s="183" t="s">
        <v>207</v>
      </c>
      <c r="E54" s="202">
        <v>1920</v>
      </c>
      <c r="F54" s="189">
        <v>82.63</v>
      </c>
      <c r="G54" s="187">
        <f t="shared" si="0"/>
        <v>158649.59999999998</v>
      </c>
      <c r="H54" s="191"/>
      <c r="I54" s="202">
        <v>1920</v>
      </c>
      <c r="J54" s="187">
        <f t="shared" si="1"/>
        <v>83.919027999999997</v>
      </c>
      <c r="K54" s="187">
        <f t="shared" si="2"/>
        <v>161124.53375999999</v>
      </c>
      <c r="L54" s="191"/>
      <c r="M54" s="304">
        <v>1920</v>
      </c>
      <c r="N54" s="303">
        <v>82.63</v>
      </c>
      <c r="O54" s="287">
        <f t="shared" si="16"/>
        <v>158649.59999999998</v>
      </c>
      <c r="P54" s="191"/>
      <c r="Q54" s="304">
        <v>1920</v>
      </c>
      <c r="R54" s="287">
        <f t="shared" si="17"/>
        <v>83.919027999999997</v>
      </c>
      <c r="S54" s="287">
        <f t="shared" si="18"/>
        <v>161124.53375999999</v>
      </c>
      <c r="T54" s="191"/>
      <c r="U54" s="319">
        <f>G54+K54</f>
        <v>319774.13376</v>
      </c>
      <c r="V54" s="334">
        <f t="shared" si="19"/>
        <v>319774.13376</v>
      </c>
    </row>
    <row r="55" spans="1:24">
      <c r="A55" s="26"/>
      <c r="B55" s="200"/>
      <c r="C55" s="195" t="s">
        <v>73</v>
      </c>
      <c r="D55" s="183" t="s">
        <v>207</v>
      </c>
      <c r="E55" s="202">
        <f>1920-E66-E85</f>
        <v>960</v>
      </c>
      <c r="F55" s="189">
        <v>109.41</v>
      </c>
      <c r="G55" s="187">
        <f t="shared" si="0"/>
        <v>105033.59999999999</v>
      </c>
      <c r="H55" s="191"/>
      <c r="I55" s="202">
        <f>1920-I66-I85</f>
        <v>960</v>
      </c>
      <c r="J55" s="187">
        <f t="shared" si="1"/>
        <v>111.11679600000001</v>
      </c>
      <c r="K55" s="187">
        <f t="shared" si="2"/>
        <v>106672.12416000001</v>
      </c>
      <c r="L55" s="191"/>
      <c r="M55" s="304">
        <f>1920-M66-M85</f>
        <v>960</v>
      </c>
      <c r="N55" s="303">
        <v>109.41</v>
      </c>
      <c r="O55" s="287">
        <f t="shared" si="16"/>
        <v>105033.59999999999</v>
      </c>
      <c r="P55" s="191"/>
      <c r="Q55" s="304">
        <f>1920-Q66-Q85</f>
        <v>960</v>
      </c>
      <c r="R55" s="287">
        <f t="shared" si="17"/>
        <v>111.11679600000001</v>
      </c>
      <c r="S55" s="287">
        <f t="shared" si="18"/>
        <v>106672.12416000001</v>
      </c>
      <c r="T55" s="191"/>
      <c r="U55" s="319">
        <f>G55+K55</f>
        <v>211705.72415999998</v>
      </c>
      <c r="V55" s="334">
        <f t="shared" si="19"/>
        <v>211705.72415999998</v>
      </c>
    </row>
    <row r="56" spans="1:24">
      <c r="A56" s="26"/>
      <c r="B56" s="200"/>
      <c r="C56" s="195" t="s">
        <v>71</v>
      </c>
      <c r="D56" s="183" t="s">
        <v>207</v>
      </c>
      <c r="E56" s="202">
        <f>1920-E67-E86</f>
        <v>960</v>
      </c>
      <c r="F56" s="189">
        <v>132.47999999999999</v>
      </c>
      <c r="G56" s="187">
        <f t="shared" si="0"/>
        <v>127180.79999999999</v>
      </c>
      <c r="H56" s="191"/>
      <c r="I56" s="202">
        <v>0</v>
      </c>
      <c r="J56" s="187">
        <f t="shared" si="1"/>
        <v>134.54668799999999</v>
      </c>
      <c r="K56" s="187">
        <f t="shared" si="2"/>
        <v>0</v>
      </c>
      <c r="L56" s="191"/>
      <c r="M56" s="304">
        <f>1920-M67-M86</f>
        <v>960</v>
      </c>
      <c r="N56" s="303">
        <v>132.47999999999999</v>
      </c>
      <c r="O56" s="287">
        <f t="shared" si="16"/>
        <v>127180.79999999999</v>
      </c>
      <c r="P56" s="191"/>
      <c r="Q56" s="304">
        <v>0</v>
      </c>
      <c r="R56" s="287">
        <f t="shared" si="17"/>
        <v>134.54668799999999</v>
      </c>
      <c r="S56" s="287">
        <f t="shared" si="18"/>
        <v>0</v>
      </c>
      <c r="T56" s="191"/>
      <c r="U56" s="319">
        <f>G56+K56</f>
        <v>127180.79999999999</v>
      </c>
      <c r="V56" s="334">
        <f t="shared" si="19"/>
        <v>127180.79999999999</v>
      </c>
      <c r="W56" s="343"/>
      <c r="X56" s="343"/>
    </row>
    <row r="57" spans="1:24">
      <c r="A57" s="26"/>
      <c r="B57" s="200"/>
      <c r="C57" s="282"/>
      <c r="D57" s="183"/>
      <c r="E57" s="202"/>
      <c r="F57" s="189"/>
      <c r="G57" s="187"/>
      <c r="H57" s="191"/>
      <c r="I57" s="202"/>
      <c r="J57" s="187"/>
      <c r="K57" s="187"/>
      <c r="L57" s="191"/>
      <c r="M57" s="304"/>
      <c r="N57" s="303"/>
      <c r="O57" s="287"/>
      <c r="P57" s="191"/>
      <c r="Q57" s="304"/>
      <c r="R57" s="287"/>
      <c r="S57" s="287"/>
      <c r="T57" s="191"/>
      <c r="U57" s="319"/>
      <c r="V57" s="334"/>
    </row>
    <row r="58" spans="1:24">
      <c r="A58" s="26"/>
      <c r="B58" s="200" t="s">
        <v>721</v>
      </c>
      <c r="C58" s="199" t="s">
        <v>158</v>
      </c>
      <c r="D58" s="183" t="s">
        <v>207</v>
      </c>
      <c r="E58" s="202">
        <f>240*2</f>
        <v>480</v>
      </c>
      <c r="F58" s="189">
        <v>120.46</v>
      </c>
      <c r="G58" s="187">
        <f t="shared" si="0"/>
        <v>57820.799999999996</v>
      </c>
      <c r="H58" s="191"/>
      <c r="I58" s="202">
        <v>200</v>
      </c>
      <c r="J58" s="187">
        <f t="shared" si="1"/>
        <v>122.33917599999999</v>
      </c>
      <c r="K58" s="187">
        <f t="shared" si="2"/>
        <v>24467.835199999998</v>
      </c>
      <c r="L58" s="191"/>
      <c r="M58" s="304">
        <f>240*2</f>
        <v>480</v>
      </c>
      <c r="N58" s="303">
        <v>120.46</v>
      </c>
      <c r="O58" s="287">
        <f t="shared" ref="O58:O67" si="20">M58*N58</f>
        <v>57820.799999999996</v>
      </c>
      <c r="P58" s="191"/>
      <c r="Q58" s="304">
        <v>200</v>
      </c>
      <c r="R58" s="287">
        <f t="shared" ref="R58:R67" si="21">N58*1.0156</f>
        <v>122.33917599999999</v>
      </c>
      <c r="S58" s="287">
        <f t="shared" ref="S58:S67" si="22">Q58*R58</f>
        <v>24467.835199999998</v>
      </c>
      <c r="T58" s="191"/>
      <c r="U58" s="319">
        <f>G58+K58</f>
        <v>82288.63519999999</v>
      </c>
      <c r="V58" s="334">
        <f t="shared" ref="V58:V67" si="23">O58+S58</f>
        <v>82288.63519999999</v>
      </c>
    </row>
    <row r="59" spans="1:24">
      <c r="A59" s="26"/>
      <c r="B59" s="200" t="s">
        <v>726</v>
      </c>
      <c r="C59" s="195" t="s">
        <v>108</v>
      </c>
      <c r="D59" s="183" t="s">
        <v>207</v>
      </c>
      <c r="E59" s="202">
        <f>80*2</f>
        <v>160</v>
      </c>
      <c r="F59" s="186">
        <v>90.62</v>
      </c>
      <c r="G59" s="187">
        <f t="shared" si="0"/>
        <v>14499.2</v>
      </c>
      <c r="H59" s="188"/>
      <c r="I59" s="202">
        <v>160</v>
      </c>
      <c r="J59" s="187">
        <f t="shared" si="1"/>
        <v>92.03367200000001</v>
      </c>
      <c r="K59" s="187">
        <f t="shared" si="2"/>
        <v>14725.387520000002</v>
      </c>
      <c r="L59" s="188"/>
      <c r="M59" s="304">
        <f>80*2</f>
        <v>160</v>
      </c>
      <c r="N59" s="302">
        <v>90.62</v>
      </c>
      <c r="O59" s="287">
        <f t="shared" si="20"/>
        <v>14499.2</v>
      </c>
      <c r="P59" s="188"/>
      <c r="Q59" s="304">
        <v>160</v>
      </c>
      <c r="R59" s="287">
        <f t="shared" si="21"/>
        <v>92.03367200000001</v>
      </c>
      <c r="S59" s="287">
        <f t="shared" si="22"/>
        <v>14725.387520000002</v>
      </c>
      <c r="T59" s="188"/>
      <c r="U59" s="319">
        <f>G59+K59</f>
        <v>29224.587520000001</v>
      </c>
      <c r="V59" s="334">
        <f t="shared" si="23"/>
        <v>29224.587520000001</v>
      </c>
    </row>
    <row r="60" spans="1:24">
      <c r="A60" s="26"/>
      <c r="B60" s="118"/>
      <c r="C60" s="195" t="s">
        <v>86</v>
      </c>
      <c r="D60" s="183" t="s">
        <v>207</v>
      </c>
      <c r="E60" s="202">
        <f>240*2</f>
        <v>480</v>
      </c>
      <c r="F60" s="189">
        <v>128.78</v>
      </c>
      <c r="G60" s="187">
        <f t="shared" si="0"/>
        <v>61814.400000000001</v>
      </c>
      <c r="H60" s="191"/>
      <c r="I60" s="202">
        <v>240</v>
      </c>
      <c r="J60" s="187">
        <f t="shared" si="1"/>
        <v>130.78896800000001</v>
      </c>
      <c r="K60" s="187">
        <f t="shared" si="2"/>
        <v>31389.352320000002</v>
      </c>
      <c r="L60" s="191"/>
      <c r="M60" s="304">
        <f>240*2</f>
        <v>480</v>
      </c>
      <c r="N60" s="303">
        <v>128.78</v>
      </c>
      <c r="O60" s="287">
        <f t="shared" si="20"/>
        <v>61814.400000000001</v>
      </c>
      <c r="P60" s="191"/>
      <c r="Q60" s="304">
        <v>240</v>
      </c>
      <c r="R60" s="287">
        <f t="shared" si="21"/>
        <v>130.78896800000001</v>
      </c>
      <c r="S60" s="287">
        <f t="shared" si="22"/>
        <v>31389.352320000002</v>
      </c>
      <c r="T60" s="191"/>
      <c r="U60" s="319">
        <f>G60+K60</f>
        <v>93203.75232</v>
      </c>
      <c r="V60" s="334">
        <f t="shared" si="23"/>
        <v>93203.75232</v>
      </c>
    </row>
    <row r="61" spans="1:24">
      <c r="A61" s="26"/>
      <c r="B61" s="118"/>
      <c r="C61" s="195" t="s">
        <v>258</v>
      </c>
      <c r="D61" s="183" t="s">
        <v>207</v>
      </c>
      <c r="E61" s="202">
        <f>240*2</f>
        <v>480</v>
      </c>
      <c r="F61" s="189">
        <v>111.36</v>
      </c>
      <c r="G61" s="187">
        <f t="shared" si="0"/>
        <v>53452.800000000003</v>
      </c>
      <c r="H61" s="188"/>
      <c r="I61" s="202">
        <v>240</v>
      </c>
      <c r="J61" s="187">
        <f t="shared" si="1"/>
        <v>113.097216</v>
      </c>
      <c r="K61" s="187">
        <f t="shared" si="2"/>
        <v>27143.331839999999</v>
      </c>
      <c r="L61" s="188"/>
      <c r="M61" s="304">
        <f>240*2</f>
        <v>480</v>
      </c>
      <c r="N61" s="303">
        <v>111.36</v>
      </c>
      <c r="O61" s="287">
        <f t="shared" si="20"/>
        <v>53452.800000000003</v>
      </c>
      <c r="P61" s="188"/>
      <c r="Q61" s="304">
        <v>240</v>
      </c>
      <c r="R61" s="287">
        <f t="shared" si="21"/>
        <v>113.097216</v>
      </c>
      <c r="S61" s="287">
        <f t="shared" si="22"/>
        <v>27143.331839999999</v>
      </c>
      <c r="T61" s="188"/>
      <c r="U61" s="319">
        <f>G61+K61</f>
        <v>80596.131840000002</v>
      </c>
      <c r="V61" s="334">
        <f t="shared" si="23"/>
        <v>80596.131840000002</v>
      </c>
    </row>
    <row r="62" spans="1:24">
      <c r="A62" s="26"/>
      <c r="B62" s="118"/>
      <c r="C62" s="195" t="s">
        <v>89</v>
      </c>
      <c r="D62" s="183" t="s">
        <v>207</v>
      </c>
      <c r="E62" s="202">
        <f>240*2</f>
        <v>480</v>
      </c>
      <c r="F62" s="189">
        <v>96.84</v>
      </c>
      <c r="G62" s="187">
        <f t="shared" si="0"/>
        <v>46483.200000000004</v>
      </c>
      <c r="H62" s="191"/>
      <c r="I62" s="202">
        <v>240</v>
      </c>
      <c r="J62" s="187">
        <f t="shared" si="1"/>
        <v>98.350704000000007</v>
      </c>
      <c r="K62" s="187">
        <f t="shared" si="2"/>
        <v>23604.168960000003</v>
      </c>
      <c r="L62" s="191"/>
      <c r="M62" s="304">
        <f>240*2</f>
        <v>480</v>
      </c>
      <c r="N62" s="303">
        <v>96.84</v>
      </c>
      <c r="O62" s="287">
        <f t="shared" si="20"/>
        <v>46483.200000000004</v>
      </c>
      <c r="P62" s="191"/>
      <c r="Q62" s="304">
        <v>240</v>
      </c>
      <c r="R62" s="287">
        <f t="shared" si="21"/>
        <v>98.350704000000007</v>
      </c>
      <c r="S62" s="287">
        <f t="shared" si="22"/>
        <v>23604.168960000003</v>
      </c>
      <c r="T62" s="191"/>
      <c r="U62" s="319">
        <f>G62+K62</f>
        <v>70087.368960000007</v>
      </c>
      <c r="V62" s="334">
        <f t="shared" si="23"/>
        <v>70087.368960000007</v>
      </c>
    </row>
    <row r="63" spans="1:24">
      <c r="A63" s="26"/>
      <c r="B63" s="118"/>
      <c r="C63" s="195" t="s">
        <v>88</v>
      </c>
      <c r="D63" s="183" t="s">
        <v>207</v>
      </c>
      <c r="E63" s="202">
        <f>240*2</f>
        <v>480</v>
      </c>
      <c r="F63" s="189">
        <v>87.18</v>
      </c>
      <c r="G63" s="187">
        <f t="shared" si="0"/>
        <v>41846.400000000001</v>
      </c>
      <c r="H63" s="191"/>
      <c r="I63" s="202">
        <v>240</v>
      </c>
      <c r="J63" s="187">
        <f t="shared" si="1"/>
        <v>88.540008000000014</v>
      </c>
      <c r="K63" s="187">
        <f t="shared" si="2"/>
        <v>21249.601920000005</v>
      </c>
      <c r="L63" s="191"/>
      <c r="M63" s="304">
        <f>240*2</f>
        <v>480</v>
      </c>
      <c r="N63" s="303">
        <v>87.18</v>
      </c>
      <c r="O63" s="287">
        <f t="shared" si="20"/>
        <v>41846.400000000001</v>
      </c>
      <c r="P63" s="191"/>
      <c r="Q63" s="304">
        <v>240</v>
      </c>
      <c r="R63" s="287">
        <f t="shared" si="21"/>
        <v>88.540008000000014</v>
      </c>
      <c r="S63" s="287">
        <f t="shared" si="22"/>
        <v>21249.601920000005</v>
      </c>
      <c r="T63" s="191"/>
      <c r="U63" s="319">
        <f>G63+K63</f>
        <v>63096.00192000001</v>
      </c>
      <c r="V63" s="334">
        <f t="shared" si="23"/>
        <v>63096.00192000001</v>
      </c>
    </row>
    <row r="64" spans="1:24">
      <c r="A64" s="26"/>
      <c r="B64" s="200"/>
      <c r="C64" s="195" t="s">
        <v>179</v>
      </c>
      <c r="D64" s="183" t="s">
        <v>207</v>
      </c>
      <c r="E64" s="202">
        <f>480*2</f>
        <v>960</v>
      </c>
      <c r="F64" s="189">
        <v>95.29</v>
      </c>
      <c r="G64" s="187">
        <f t="shared" si="0"/>
        <v>91478.400000000009</v>
      </c>
      <c r="H64" s="191"/>
      <c r="I64" s="202">
        <v>160</v>
      </c>
      <c r="J64" s="187">
        <f t="shared" si="1"/>
        <v>96.776524000000009</v>
      </c>
      <c r="K64" s="187">
        <f t="shared" si="2"/>
        <v>15484.243840000001</v>
      </c>
      <c r="L64" s="191"/>
      <c r="M64" s="304">
        <f>480*2</f>
        <v>960</v>
      </c>
      <c r="N64" s="303">
        <v>95.29</v>
      </c>
      <c r="O64" s="287">
        <f t="shared" si="20"/>
        <v>91478.400000000009</v>
      </c>
      <c r="P64" s="191"/>
      <c r="Q64" s="304">
        <v>160</v>
      </c>
      <c r="R64" s="287">
        <f t="shared" si="21"/>
        <v>96.776524000000009</v>
      </c>
      <c r="S64" s="287">
        <f t="shared" si="22"/>
        <v>15484.243840000001</v>
      </c>
      <c r="T64" s="191"/>
      <c r="U64" s="319">
        <f>G64+K64</f>
        <v>106962.64384</v>
      </c>
      <c r="V64" s="334">
        <f t="shared" si="23"/>
        <v>106962.64384</v>
      </c>
    </row>
    <row r="65" spans="1:24">
      <c r="A65" s="26"/>
      <c r="B65" s="200"/>
      <c r="C65" s="195" t="s">
        <v>178</v>
      </c>
      <c r="D65" s="183" t="s">
        <v>207</v>
      </c>
      <c r="E65" s="202">
        <f>960+480</f>
        <v>1440</v>
      </c>
      <c r="F65" s="189">
        <v>82.63</v>
      </c>
      <c r="G65" s="187">
        <f t="shared" si="0"/>
        <v>118987.2</v>
      </c>
      <c r="H65" s="191"/>
      <c r="I65" s="202">
        <v>960</v>
      </c>
      <c r="J65" s="187">
        <f t="shared" si="1"/>
        <v>83.919027999999997</v>
      </c>
      <c r="K65" s="187">
        <f t="shared" si="2"/>
        <v>80562.266879999996</v>
      </c>
      <c r="L65" s="191"/>
      <c r="M65" s="304">
        <f>960+480</f>
        <v>1440</v>
      </c>
      <c r="N65" s="303">
        <v>82.63</v>
      </c>
      <c r="O65" s="287">
        <f t="shared" si="20"/>
        <v>118987.2</v>
      </c>
      <c r="P65" s="191"/>
      <c r="Q65" s="304">
        <v>960</v>
      </c>
      <c r="R65" s="287">
        <f t="shared" si="21"/>
        <v>83.919027999999997</v>
      </c>
      <c r="S65" s="287">
        <f t="shared" si="22"/>
        <v>80562.266879999996</v>
      </c>
      <c r="T65" s="191"/>
      <c r="U65" s="319">
        <f>G65+K65</f>
        <v>199549.46687999999</v>
      </c>
      <c r="V65" s="334">
        <f t="shared" si="23"/>
        <v>199549.46687999999</v>
      </c>
    </row>
    <row r="66" spans="1:24">
      <c r="A66" s="26"/>
      <c r="B66" s="118"/>
      <c r="C66" s="195" t="s">
        <v>73</v>
      </c>
      <c r="D66" s="183" t="s">
        <v>207</v>
      </c>
      <c r="E66" s="202">
        <f>480*2</f>
        <v>960</v>
      </c>
      <c r="F66" s="189">
        <v>109.41</v>
      </c>
      <c r="G66" s="187">
        <f t="shared" si="0"/>
        <v>105033.59999999999</v>
      </c>
      <c r="H66" s="191"/>
      <c r="I66" s="202">
        <v>480</v>
      </c>
      <c r="J66" s="187">
        <f t="shared" si="1"/>
        <v>111.11679600000001</v>
      </c>
      <c r="K66" s="187">
        <f t="shared" si="2"/>
        <v>53336.062080000003</v>
      </c>
      <c r="L66" s="191"/>
      <c r="M66" s="304">
        <f>480*2</f>
        <v>960</v>
      </c>
      <c r="N66" s="303">
        <v>109.41</v>
      </c>
      <c r="O66" s="287">
        <f t="shared" si="20"/>
        <v>105033.59999999999</v>
      </c>
      <c r="P66" s="191"/>
      <c r="Q66" s="304">
        <v>480</v>
      </c>
      <c r="R66" s="287">
        <f t="shared" si="21"/>
        <v>111.11679600000001</v>
      </c>
      <c r="S66" s="287">
        <f t="shared" si="22"/>
        <v>53336.062080000003</v>
      </c>
      <c r="T66" s="191"/>
      <c r="U66" s="319">
        <f>G66+K66</f>
        <v>158369.66207999998</v>
      </c>
      <c r="V66" s="334">
        <f t="shared" si="23"/>
        <v>158369.66207999998</v>
      </c>
    </row>
    <row r="67" spans="1:24">
      <c r="A67" s="26"/>
      <c r="B67" s="118"/>
      <c r="C67" s="195" t="s">
        <v>71</v>
      </c>
      <c r="D67" s="183" t="s">
        <v>207</v>
      </c>
      <c r="E67" s="202">
        <f>480*2</f>
        <v>960</v>
      </c>
      <c r="F67" s="189">
        <v>132.47999999999999</v>
      </c>
      <c r="G67" s="187">
        <f t="shared" si="0"/>
        <v>127180.79999999999</v>
      </c>
      <c r="H67" s="191"/>
      <c r="I67" s="202">
        <v>0</v>
      </c>
      <c r="J67" s="187">
        <f t="shared" si="1"/>
        <v>134.54668799999999</v>
      </c>
      <c r="K67" s="187">
        <f t="shared" si="2"/>
        <v>0</v>
      </c>
      <c r="L67" s="191"/>
      <c r="M67" s="304">
        <f>480*2</f>
        <v>960</v>
      </c>
      <c r="N67" s="303">
        <v>132.47999999999999</v>
      </c>
      <c r="O67" s="287">
        <f t="shared" si="20"/>
        <v>127180.79999999999</v>
      </c>
      <c r="P67" s="191"/>
      <c r="Q67" s="304">
        <v>0</v>
      </c>
      <c r="R67" s="287">
        <f t="shared" si="21"/>
        <v>134.54668799999999</v>
      </c>
      <c r="S67" s="287">
        <f t="shared" si="22"/>
        <v>0</v>
      </c>
      <c r="T67" s="191"/>
      <c r="U67" s="319">
        <f>G67+K67</f>
        <v>127180.79999999999</v>
      </c>
      <c r="V67" s="334">
        <f t="shared" si="23"/>
        <v>127180.79999999999</v>
      </c>
      <c r="W67" s="343"/>
      <c r="X67" s="343"/>
    </row>
    <row r="68" spans="1:24">
      <c r="A68" s="26"/>
      <c r="B68" s="118"/>
      <c r="C68" s="282"/>
      <c r="D68" s="183"/>
      <c r="E68" s="202"/>
      <c r="F68" s="189"/>
      <c r="G68" s="187"/>
      <c r="H68" s="191"/>
      <c r="I68" s="202"/>
      <c r="J68" s="187"/>
      <c r="K68" s="187"/>
      <c r="L68" s="191"/>
      <c r="M68" s="288"/>
      <c r="N68" s="287"/>
      <c r="O68" s="289"/>
      <c r="P68" s="191"/>
      <c r="Q68" s="288"/>
      <c r="R68" s="287"/>
      <c r="S68" s="289"/>
      <c r="T68" s="191"/>
      <c r="U68" s="319"/>
      <c r="V68" s="334"/>
    </row>
    <row r="69" spans="1:24">
      <c r="A69" s="26"/>
      <c r="B69" s="305" t="s">
        <v>727</v>
      </c>
      <c r="C69" s="337" t="s">
        <v>158</v>
      </c>
      <c r="D69" s="301" t="s">
        <v>207</v>
      </c>
      <c r="E69" s="301"/>
      <c r="F69" s="339"/>
      <c r="G69" s="287">
        <f>E69*F69</f>
        <v>0</v>
      </c>
      <c r="H69" s="191"/>
      <c r="I69" s="304"/>
      <c r="J69" s="287"/>
      <c r="K69" s="287"/>
      <c r="L69" s="191"/>
      <c r="M69" s="301">
        <v>648</v>
      </c>
      <c r="N69" s="339">
        <f>'T4 NG Labor'!D320</f>
        <v>120.46</v>
      </c>
      <c r="O69" s="287">
        <f>M69*N69</f>
        <v>78058.080000000002</v>
      </c>
      <c r="P69" s="191"/>
      <c r="Q69" s="288">
        <v>648</v>
      </c>
      <c r="R69" s="287">
        <f>N69*1.0156</f>
        <v>122.33917599999999</v>
      </c>
      <c r="S69" s="289">
        <f>Q69*R69</f>
        <v>79275.786047999994</v>
      </c>
      <c r="T69" s="191"/>
      <c r="U69" s="319"/>
      <c r="V69" s="334">
        <f t="shared" ref="V69:V113" si="24">O69+S69</f>
        <v>157333.866048</v>
      </c>
    </row>
    <row r="70" spans="1:24">
      <c r="A70" s="26"/>
      <c r="B70" s="305"/>
      <c r="C70" s="338" t="s">
        <v>108</v>
      </c>
      <c r="D70" s="301" t="s">
        <v>207</v>
      </c>
      <c r="E70" s="301"/>
      <c r="F70" s="339"/>
      <c r="G70" s="287">
        <f t="shared" ref="G70:G74" si="25">E70*F70</f>
        <v>0</v>
      </c>
      <c r="H70" s="191"/>
      <c r="I70" s="304"/>
      <c r="J70" s="287"/>
      <c r="K70" s="287"/>
      <c r="L70" s="191"/>
      <c r="M70" s="301">
        <v>648</v>
      </c>
      <c r="N70" s="339">
        <f>'T4 NG Labor'!D258</f>
        <v>90.62</v>
      </c>
      <c r="O70" s="287">
        <f t="shared" ref="O70:O74" si="26">M70*N70</f>
        <v>58721.760000000002</v>
      </c>
      <c r="P70" s="191"/>
      <c r="Q70" s="288">
        <v>648</v>
      </c>
      <c r="R70" s="287">
        <f t="shared" ref="R70:R74" si="27">N70*1.0156</f>
        <v>92.03367200000001</v>
      </c>
      <c r="S70" s="289">
        <f t="shared" ref="S70:S74" si="28">Q70*R70</f>
        <v>59637.819456000005</v>
      </c>
      <c r="T70" s="191"/>
      <c r="U70" s="319"/>
      <c r="V70" s="334">
        <f t="shared" si="24"/>
        <v>118359.57945600001</v>
      </c>
    </row>
    <row r="71" spans="1:24">
      <c r="A71" s="26"/>
      <c r="B71" s="305"/>
      <c r="C71" s="338" t="s">
        <v>86</v>
      </c>
      <c r="D71" s="301" t="s">
        <v>207</v>
      </c>
      <c r="E71" s="301"/>
      <c r="F71" s="339"/>
      <c r="G71" s="287">
        <f t="shared" si="25"/>
        <v>0</v>
      </c>
      <c r="H71" s="191"/>
      <c r="I71" s="304"/>
      <c r="J71" s="287"/>
      <c r="K71" s="287"/>
      <c r="L71" s="191"/>
      <c r="M71" s="301">
        <v>648</v>
      </c>
      <c r="N71" s="339">
        <v>128.78</v>
      </c>
      <c r="O71" s="287">
        <f t="shared" si="26"/>
        <v>83449.440000000002</v>
      </c>
      <c r="P71" s="191"/>
      <c r="Q71" s="288">
        <v>648</v>
      </c>
      <c r="R71" s="287">
        <f t="shared" si="27"/>
        <v>130.78896800000001</v>
      </c>
      <c r="S71" s="289">
        <f t="shared" si="28"/>
        <v>84751.251264000006</v>
      </c>
      <c r="T71" s="191"/>
      <c r="U71" s="319"/>
      <c r="V71" s="334">
        <f t="shared" si="24"/>
        <v>168200.69126400002</v>
      </c>
    </row>
    <row r="72" spans="1:24">
      <c r="A72" s="26"/>
      <c r="B72" s="305"/>
      <c r="C72" s="338" t="s">
        <v>716</v>
      </c>
      <c r="D72" s="301" t="s">
        <v>207</v>
      </c>
      <c r="E72" s="301"/>
      <c r="F72" s="339"/>
      <c r="G72" s="287">
        <f t="shared" si="25"/>
        <v>0</v>
      </c>
      <c r="H72" s="191"/>
      <c r="I72" s="304"/>
      <c r="J72" s="287"/>
      <c r="K72" s="287"/>
      <c r="L72" s="191"/>
      <c r="M72" s="301">
        <v>648</v>
      </c>
      <c r="N72" s="339">
        <f>'T4 NG Labor'!D317</f>
        <v>92.74</v>
      </c>
      <c r="O72" s="287">
        <f t="shared" si="26"/>
        <v>60095.519999999997</v>
      </c>
      <c r="P72" s="191"/>
      <c r="Q72" s="288">
        <v>648</v>
      </c>
      <c r="R72" s="287">
        <f t="shared" si="27"/>
        <v>94.186744000000004</v>
      </c>
      <c r="S72" s="289">
        <f t="shared" si="28"/>
        <v>61033.010112000004</v>
      </c>
      <c r="T72" s="191"/>
      <c r="U72" s="319"/>
      <c r="V72" s="334">
        <f t="shared" si="24"/>
        <v>121128.53011200001</v>
      </c>
    </row>
    <row r="73" spans="1:24">
      <c r="A73" s="26"/>
      <c r="B73" s="305"/>
      <c r="C73" s="338" t="s">
        <v>89</v>
      </c>
      <c r="D73" s="301" t="s">
        <v>207</v>
      </c>
      <c r="E73" s="301"/>
      <c r="F73" s="340"/>
      <c r="G73" s="287">
        <f t="shared" si="25"/>
        <v>0</v>
      </c>
      <c r="H73" s="191"/>
      <c r="I73" s="304"/>
      <c r="J73" s="287"/>
      <c r="K73" s="287"/>
      <c r="L73" s="191"/>
      <c r="M73" s="301">
        <v>648</v>
      </c>
      <c r="N73" s="340">
        <v>96.84</v>
      </c>
      <c r="O73" s="287">
        <f t="shared" si="26"/>
        <v>62752.32</v>
      </c>
      <c r="P73" s="191"/>
      <c r="Q73" s="288">
        <v>648</v>
      </c>
      <c r="R73" s="287">
        <f t="shared" si="27"/>
        <v>98.350704000000007</v>
      </c>
      <c r="S73" s="289">
        <f t="shared" si="28"/>
        <v>63731.256192000008</v>
      </c>
      <c r="T73" s="191"/>
      <c r="U73" s="319"/>
      <c r="V73" s="334">
        <f t="shared" si="24"/>
        <v>126483.57619200001</v>
      </c>
    </row>
    <row r="74" spans="1:24">
      <c r="A74" s="26"/>
      <c r="B74" s="305"/>
      <c r="C74" s="338" t="s">
        <v>88</v>
      </c>
      <c r="D74" s="301" t="s">
        <v>207</v>
      </c>
      <c r="E74" s="301"/>
      <c r="F74" s="339"/>
      <c r="G74" s="287">
        <f t="shared" si="25"/>
        <v>0</v>
      </c>
      <c r="H74" s="191"/>
      <c r="I74" s="304"/>
      <c r="J74" s="287"/>
      <c r="K74" s="287"/>
      <c r="L74" s="191"/>
      <c r="M74" s="301">
        <v>648</v>
      </c>
      <c r="N74" s="339">
        <v>87.18</v>
      </c>
      <c r="O74" s="287">
        <f t="shared" si="26"/>
        <v>56492.640000000007</v>
      </c>
      <c r="P74" s="191"/>
      <c r="Q74" s="288">
        <v>648</v>
      </c>
      <c r="R74" s="287">
        <f t="shared" si="27"/>
        <v>88.540008000000014</v>
      </c>
      <c r="S74" s="289">
        <f t="shared" si="28"/>
        <v>57373.925184000007</v>
      </c>
      <c r="T74" s="191"/>
      <c r="U74" s="319"/>
      <c r="V74" s="334">
        <f t="shared" si="24"/>
        <v>113866.56518400001</v>
      </c>
      <c r="W74" s="343"/>
      <c r="X74" s="343"/>
    </row>
    <row r="75" spans="1:24">
      <c r="A75" s="26"/>
      <c r="B75" s="305"/>
      <c r="C75" s="306"/>
      <c r="D75" s="286"/>
      <c r="E75" s="304"/>
      <c r="F75" s="303"/>
      <c r="G75" s="287"/>
      <c r="H75" s="191"/>
      <c r="I75" s="304"/>
      <c r="J75" s="287"/>
      <c r="K75" s="287"/>
      <c r="L75" s="191"/>
      <c r="M75" s="288"/>
      <c r="N75" s="287"/>
      <c r="O75" s="292">
        <f>SUM(O69:O74)</f>
        <v>399569.76</v>
      </c>
      <c r="P75" s="191"/>
      <c r="Q75" s="288"/>
      <c r="R75" s="287"/>
      <c r="S75" s="292">
        <f>SUM(S69:S74)</f>
        <v>405803.04825599998</v>
      </c>
      <c r="T75" s="191"/>
      <c r="U75" s="319"/>
      <c r="V75" s="334"/>
    </row>
    <row r="76" spans="1:24">
      <c r="A76" s="26"/>
      <c r="B76" s="305"/>
      <c r="C76" s="306"/>
      <c r="D76" s="286"/>
      <c r="E76" s="304"/>
      <c r="F76" s="303"/>
      <c r="G76" s="287"/>
      <c r="H76" s="191"/>
      <c r="I76" s="304"/>
      <c r="J76" s="287"/>
      <c r="K76" s="287"/>
      <c r="L76" s="191"/>
      <c r="M76" s="288"/>
      <c r="N76" s="287"/>
      <c r="O76" s="291"/>
      <c r="P76" s="191"/>
      <c r="Q76" s="288"/>
      <c r="R76" s="287"/>
      <c r="S76" s="291"/>
      <c r="T76" s="191"/>
      <c r="U76" s="319"/>
      <c r="V76" s="334"/>
    </row>
    <row r="77" spans="1:24" ht="25.5">
      <c r="A77" s="26"/>
      <c r="B77" s="200" t="s">
        <v>722</v>
      </c>
      <c r="C77" s="199" t="s">
        <v>158</v>
      </c>
      <c r="D77" s="183" t="s">
        <v>207</v>
      </c>
      <c r="E77" s="202">
        <v>0</v>
      </c>
      <c r="F77" s="189">
        <v>120.46</v>
      </c>
      <c r="G77" s="187">
        <f t="shared" si="0"/>
        <v>0</v>
      </c>
      <c r="H77" s="191"/>
      <c r="I77" s="202">
        <v>215</v>
      </c>
      <c r="J77" s="187">
        <f t="shared" si="1"/>
        <v>122.33917599999999</v>
      </c>
      <c r="K77" s="187">
        <f t="shared" si="2"/>
        <v>26302.922839999999</v>
      </c>
      <c r="L77" s="191"/>
      <c r="M77" s="304">
        <v>0</v>
      </c>
      <c r="N77" s="303">
        <v>120.46</v>
      </c>
      <c r="O77" s="287">
        <f t="shared" ref="O77:O86" si="29">M77*N77</f>
        <v>0</v>
      </c>
      <c r="P77" s="191"/>
      <c r="Q77" s="304">
        <v>215</v>
      </c>
      <c r="R77" s="287">
        <f t="shared" ref="R77:R86" si="30">N77*1.0156</f>
        <v>122.33917599999999</v>
      </c>
      <c r="S77" s="287">
        <f t="shared" ref="S77:S86" si="31">Q77*R77</f>
        <v>26302.922839999999</v>
      </c>
      <c r="T77" s="191"/>
      <c r="U77" s="319">
        <f>G77+K77</f>
        <v>26302.922839999999</v>
      </c>
      <c r="V77" s="334">
        <f t="shared" si="24"/>
        <v>26302.922839999999</v>
      </c>
    </row>
    <row r="78" spans="1:24">
      <c r="A78" s="26"/>
      <c r="B78" s="200"/>
      <c r="C78" s="195" t="s">
        <v>108</v>
      </c>
      <c r="D78" s="183" t="s">
        <v>207</v>
      </c>
      <c r="E78" s="202">
        <v>0</v>
      </c>
      <c r="F78" s="189">
        <v>90.62</v>
      </c>
      <c r="G78" s="187">
        <f t="shared" si="0"/>
        <v>0</v>
      </c>
      <c r="H78" s="191"/>
      <c r="I78" s="202">
        <v>180</v>
      </c>
      <c r="J78" s="187">
        <f t="shared" si="1"/>
        <v>92.03367200000001</v>
      </c>
      <c r="K78" s="187">
        <f t="shared" si="2"/>
        <v>16566.060960000003</v>
      </c>
      <c r="L78" s="191"/>
      <c r="M78" s="304">
        <v>0</v>
      </c>
      <c r="N78" s="303">
        <v>90.62</v>
      </c>
      <c r="O78" s="287">
        <f t="shared" si="29"/>
        <v>0</v>
      </c>
      <c r="P78" s="191"/>
      <c r="Q78" s="304">
        <v>180</v>
      </c>
      <c r="R78" s="287">
        <f t="shared" si="30"/>
        <v>92.03367200000001</v>
      </c>
      <c r="S78" s="287">
        <f t="shared" si="31"/>
        <v>16566.060960000003</v>
      </c>
      <c r="T78" s="191"/>
      <c r="U78" s="319">
        <f>G78+K78</f>
        <v>16566.060960000003</v>
      </c>
      <c r="V78" s="334">
        <f t="shared" si="24"/>
        <v>16566.060960000003</v>
      </c>
    </row>
    <row r="79" spans="1:24">
      <c r="A79" s="26"/>
      <c r="B79" s="118"/>
      <c r="C79" s="195" t="s">
        <v>86</v>
      </c>
      <c r="D79" s="183" t="s">
        <v>207</v>
      </c>
      <c r="E79" s="202">
        <v>0</v>
      </c>
      <c r="F79" s="189">
        <v>128.78</v>
      </c>
      <c r="G79" s="187">
        <f t="shared" si="0"/>
        <v>0</v>
      </c>
      <c r="H79" s="191"/>
      <c r="I79" s="202">
        <v>340</v>
      </c>
      <c r="J79" s="187">
        <f t="shared" si="1"/>
        <v>130.78896800000001</v>
      </c>
      <c r="K79" s="187">
        <f t="shared" si="2"/>
        <v>44468.24912</v>
      </c>
      <c r="L79" s="191"/>
      <c r="M79" s="304">
        <v>0</v>
      </c>
      <c r="N79" s="303">
        <v>128.78</v>
      </c>
      <c r="O79" s="287">
        <f t="shared" si="29"/>
        <v>0</v>
      </c>
      <c r="P79" s="191"/>
      <c r="Q79" s="304">
        <v>340</v>
      </c>
      <c r="R79" s="287">
        <f t="shared" si="30"/>
        <v>130.78896800000001</v>
      </c>
      <c r="S79" s="287">
        <f t="shared" si="31"/>
        <v>44468.24912</v>
      </c>
      <c r="T79" s="191"/>
      <c r="U79" s="319">
        <f>G79+K79</f>
        <v>44468.24912</v>
      </c>
      <c r="V79" s="334">
        <f t="shared" si="24"/>
        <v>44468.24912</v>
      </c>
    </row>
    <row r="80" spans="1:24">
      <c r="A80" s="26"/>
      <c r="B80" s="118"/>
      <c r="C80" s="195" t="s">
        <v>258</v>
      </c>
      <c r="D80" s="183" t="s">
        <v>207</v>
      </c>
      <c r="E80" s="202">
        <v>0</v>
      </c>
      <c r="F80" s="189">
        <v>111.36</v>
      </c>
      <c r="G80" s="187">
        <f t="shared" si="0"/>
        <v>0</v>
      </c>
      <c r="H80" s="191"/>
      <c r="I80" s="202">
        <v>340</v>
      </c>
      <c r="J80" s="187">
        <f t="shared" si="1"/>
        <v>113.097216</v>
      </c>
      <c r="K80" s="187">
        <f t="shared" si="2"/>
        <v>38453.053440000003</v>
      </c>
      <c r="L80" s="191"/>
      <c r="M80" s="304">
        <v>0</v>
      </c>
      <c r="N80" s="303">
        <v>111.36</v>
      </c>
      <c r="O80" s="287">
        <f t="shared" si="29"/>
        <v>0</v>
      </c>
      <c r="P80" s="191"/>
      <c r="Q80" s="304">
        <v>340</v>
      </c>
      <c r="R80" s="287">
        <f t="shared" si="30"/>
        <v>113.097216</v>
      </c>
      <c r="S80" s="287">
        <f t="shared" si="31"/>
        <v>38453.053440000003</v>
      </c>
      <c r="T80" s="191"/>
      <c r="U80" s="319">
        <f>G80+K80</f>
        <v>38453.053440000003</v>
      </c>
      <c r="V80" s="334">
        <f t="shared" si="24"/>
        <v>38453.053440000003</v>
      </c>
    </row>
    <row r="81" spans="1:24">
      <c r="A81" s="26"/>
      <c r="B81" s="118"/>
      <c r="C81" s="195" t="s">
        <v>89</v>
      </c>
      <c r="D81" s="183" t="s">
        <v>207</v>
      </c>
      <c r="E81" s="202">
        <v>0</v>
      </c>
      <c r="F81" s="186">
        <v>96.84</v>
      </c>
      <c r="G81" s="187">
        <f t="shared" si="0"/>
        <v>0</v>
      </c>
      <c r="H81" s="188"/>
      <c r="I81" s="202">
        <v>240</v>
      </c>
      <c r="J81" s="187">
        <f t="shared" si="1"/>
        <v>98.350704000000007</v>
      </c>
      <c r="K81" s="187">
        <f t="shared" si="2"/>
        <v>23604.168960000003</v>
      </c>
      <c r="L81" s="188"/>
      <c r="M81" s="304">
        <v>0</v>
      </c>
      <c r="N81" s="302">
        <v>96.84</v>
      </c>
      <c r="O81" s="287">
        <f t="shared" si="29"/>
        <v>0</v>
      </c>
      <c r="P81" s="188"/>
      <c r="Q81" s="304">
        <v>240</v>
      </c>
      <c r="R81" s="287">
        <f t="shared" si="30"/>
        <v>98.350704000000007</v>
      </c>
      <c r="S81" s="287">
        <f t="shared" si="31"/>
        <v>23604.168960000003</v>
      </c>
      <c r="T81" s="188"/>
      <c r="U81" s="319">
        <f>G81+K81</f>
        <v>23604.168960000003</v>
      </c>
      <c r="V81" s="334">
        <f t="shared" si="24"/>
        <v>23604.168960000003</v>
      </c>
    </row>
    <row r="82" spans="1:24">
      <c r="A82" s="26"/>
      <c r="B82" s="118"/>
      <c r="C82" s="195" t="s">
        <v>88</v>
      </c>
      <c r="D82" s="183" t="s">
        <v>207</v>
      </c>
      <c r="E82" s="202">
        <v>0</v>
      </c>
      <c r="F82" s="189">
        <v>87.18</v>
      </c>
      <c r="G82" s="187">
        <f t="shared" si="0"/>
        <v>0</v>
      </c>
      <c r="H82" s="191"/>
      <c r="I82" s="202">
        <v>240</v>
      </c>
      <c r="J82" s="187">
        <f t="shared" si="1"/>
        <v>88.540008000000014</v>
      </c>
      <c r="K82" s="187">
        <f t="shared" si="2"/>
        <v>21249.601920000005</v>
      </c>
      <c r="L82" s="191"/>
      <c r="M82" s="304">
        <v>0</v>
      </c>
      <c r="N82" s="303">
        <v>87.18</v>
      </c>
      <c r="O82" s="287">
        <f t="shared" si="29"/>
        <v>0</v>
      </c>
      <c r="P82" s="191"/>
      <c r="Q82" s="304">
        <v>240</v>
      </c>
      <c r="R82" s="287">
        <f t="shared" si="30"/>
        <v>88.540008000000014</v>
      </c>
      <c r="S82" s="287">
        <f t="shared" si="31"/>
        <v>21249.601920000005</v>
      </c>
      <c r="T82" s="191"/>
      <c r="U82" s="319">
        <f>G82+K82</f>
        <v>21249.601920000005</v>
      </c>
      <c r="V82" s="334">
        <f t="shared" si="24"/>
        <v>21249.601920000005</v>
      </c>
    </row>
    <row r="83" spans="1:24">
      <c r="A83" s="26"/>
      <c r="B83" s="118"/>
      <c r="C83" s="195" t="s">
        <v>179</v>
      </c>
      <c r="D83" s="183" t="s">
        <v>207</v>
      </c>
      <c r="E83" s="202">
        <v>0</v>
      </c>
      <c r="F83" s="189">
        <v>95.29</v>
      </c>
      <c r="G83" s="187">
        <f t="shared" si="0"/>
        <v>0</v>
      </c>
      <c r="H83" s="188"/>
      <c r="I83" s="202">
        <v>240</v>
      </c>
      <c r="J83" s="187">
        <f t="shared" si="1"/>
        <v>96.776524000000009</v>
      </c>
      <c r="K83" s="187">
        <f t="shared" si="2"/>
        <v>23226.365760000001</v>
      </c>
      <c r="L83" s="188"/>
      <c r="M83" s="304">
        <v>0</v>
      </c>
      <c r="N83" s="303">
        <v>95.29</v>
      </c>
      <c r="O83" s="287">
        <f t="shared" si="29"/>
        <v>0</v>
      </c>
      <c r="P83" s="188"/>
      <c r="Q83" s="304">
        <v>240</v>
      </c>
      <c r="R83" s="287">
        <f t="shared" si="30"/>
        <v>96.776524000000009</v>
      </c>
      <c r="S83" s="287">
        <f t="shared" si="31"/>
        <v>23226.365760000001</v>
      </c>
      <c r="T83" s="188"/>
      <c r="U83" s="319">
        <f>G83+K83</f>
        <v>23226.365760000001</v>
      </c>
      <c r="V83" s="334">
        <f t="shared" si="24"/>
        <v>23226.365760000001</v>
      </c>
    </row>
    <row r="84" spans="1:24">
      <c r="A84" s="26"/>
      <c r="B84" s="118"/>
      <c r="C84" s="195" t="s">
        <v>178</v>
      </c>
      <c r="D84" s="183" t="s">
        <v>207</v>
      </c>
      <c r="E84" s="202">
        <v>0</v>
      </c>
      <c r="F84" s="189">
        <v>82.63</v>
      </c>
      <c r="G84" s="187">
        <f t="shared" si="0"/>
        <v>0</v>
      </c>
      <c r="H84" s="191"/>
      <c r="I84" s="202">
        <v>960</v>
      </c>
      <c r="J84" s="187">
        <f t="shared" si="1"/>
        <v>83.919027999999997</v>
      </c>
      <c r="K84" s="187">
        <f t="shared" si="2"/>
        <v>80562.266879999996</v>
      </c>
      <c r="L84" s="191"/>
      <c r="M84" s="304">
        <v>0</v>
      </c>
      <c r="N84" s="303">
        <v>82.63</v>
      </c>
      <c r="O84" s="287">
        <f t="shared" si="29"/>
        <v>0</v>
      </c>
      <c r="P84" s="191"/>
      <c r="Q84" s="304">
        <v>960</v>
      </c>
      <c r="R84" s="287">
        <f t="shared" si="30"/>
        <v>83.919027999999997</v>
      </c>
      <c r="S84" s="287">
        <f t="shared" si="31"/>
        <v>80562.266879999996</v>
      </c>
      <c r="T84" s="191"/>
      <c r="U84" s="319">
        <f>G84+K84</f>
        <v>80562.266879999996</v>
      </c>
      <c r="V84" s="334">
        <f t="shared" si="24"/>
        <v>80562.266879999996</v>
      </c>
    </row>
    <row r="85" spans="1:24">
      <c r="A85" s="26"/>
      <c r="B85" s="118"/>
      <c r="C85" s="195" t="s">
        <v>73</v>
      </c>
      <c r="D85" s="183" t="s">
        <v>207</v>
      </c>
      <c r="E85" s="202">
        <v>0</v>
      </c>
      <c r="F85" s="189">
        <v>109.41</v>
      </c>
      <c r="G85" s="187">
        <f t="shared" si="0"/>
        <v>0</v>
      </c>
      <c r="H85" s="191"/>
      <c r="I85" s="202">
        <v>480</v>
      </c>
      <c r="J85" s="187">
        <f t="shared" si="1"/>
        <v>111.11679600000001</v>
      </c>
      <c r="K85" s="187">
        <f t="shared" si="2"/>
        <v>53336.062080000003</v>
      </c>
      <c r="L85" s="191"/>
      <c r="M85" s="304">
        <v>0</v>
      </c>
      <c r="N85" s="303">
        <v>109.41</v>
      </c>
      <c r="O85" s="287">
        <f t="shared" si="29"/>
        <v>0</v>
      </c>
      <c r="P85" s="191"/>
      <c r="Q85" s="304">
        <v>480</v>
      </c>
      <c r="R85" s="287">
        <f t="shared" si="30"/>
        <v>111.11679600000001</v>
      </c>
      <c r="S85" s="287">
        <f t="shared" si="31"/>
        <v>53336.062080000003</v>
      </c>
      <c r="T85" s="191"/>
      <c r="U85" s="319">
        <f>G85+K85</f>
        <v>53336.062080000003</v>
      </c>
      <c r="V85" s="334">
        <f t="shared" si="24"/>
        <v>53336.062080000003</v>
      </c>
    </row>
    <row r="86" spans="1:24">
      <c r="A86" s="26"/>
      <c r="B86" s="118"/>
      <c r="C86" s="195" t="s">
        <v>71</v>
      </c>
      <c r="D86" s="183" t="s">
        <v>207</v>
      </c>
      <c r="E86" s="202">
        <v>0</v>
      </c>
      <c r="F86" s="189">
        <v>132.47999999999999</v>
      </c>
      <c r="G86" s="187">
        <f t="shared" si="0"/>
        <v>0</v>
      </c>
      <c r="H86" s="191"/>
      <c r="I86" s="202">
        <v>480</v>
      </c>
      <c r="J86" s="187">
        <f t="shared" si="1"/>
        <v>134.54668799999999</v>
      </c>
      <c r="K86" s="187">
        <f t="shared" si="2"/>
        <v>64582.410239999997</v>
      </c>
      <c r="L86" s="191"/>
      <c r="M86" s="304">
        <v>0</v>
      </c>
      <c r="N86" s="303">
        <v>132.47999999999999</v>
      </c>
      <c r="O86" s="287">
        <f t="shared" si="29"/>
        <v>0</v>
      </c>
      <c r="P86" s="191"/>
      <c r="Q86" s="304">
        <v>480</v>
      </c>
      <c r="R86" s="287">
        <f t="shared" si="30"/>
        <v>134.54668799999999</v>
      </c>
      <c r="S86" s="287">
        <f t="shared" si="31"/>
        <v>64582.410239999997</v>
      </c>
      <c r="T86" s="191"/>
      <c r="U86" s="319">
        <f>G86+K86</f>
        <v>64582.410239999997</v>
      </c>
      <c r="V86" s="334">
        <f t="shared" si="24"/>
        <v>64582.410239999997</v>
      </c>
      <c r="X86" s="343"/>
    </row>
    <row r="87" spans="1:24">
      <c r="A87" s="26"/>
      <c r="B87" s="118"/>
      <c r="C87" s="119"/>
      <c r="D87" s="183"/>
      <c r="E87" s="185"/>
      <c r="F87" s="189"/>
      <c r="G87" s="190"/>
      <c r="H87" s="191"/>
      <c r="I87" s="185"/>
      <c r="J87" s="187"/>
      <c r="K87" s="190"/>
      <c r="L87" s="191"/>
      <c r="M87" s="288"/>
      <c r="N87" s="303"/>
      <c r="O87" s="289"/>
      <c r="P87" s="191"/>
      <c r="Q87" s="288"/>
      <c r="R87" s="287"/>
      <c r="S87" s="289"/>
      <c r="T87" s="191"/>
      <c r="U87" s="319"/>
      <c r="V87" s="334"/>
    </row>
    <row r="88" spans="1:24" ht="38.25">
      <c r="A88" s="26"/>
      <c r="B88" s="341" t="s">
        <v>730</v>
      </c>
      <c r="C88" s="337" t="s">
        <v>158</v>
      </c>
      <c r="D88" s="183"/>
      <c r="E88" s="185"/>
      <c r="F88" s="303"/>
      <c r="G88" s="289"/>
      <c r="H88" s="191"/>
      <c r="I88" s="288"/>
      <c r="J88" s="287"/>
      <c r="K88" s="289"/>
      <c r="L88" s="191"/>
      <c r="M88" s="288">
        <v>0</v>
      </c>
      <c r="N88" s="303">
        <v>120.46</v>
      </c>
      <c r="O88" s="289">
        <f>N88*M88</f>
        <v>0</v>
      </c>
      <c r="P88" s="191"/>
      <c r="Q88" s="304">
        <v>100</v>
      </c>
      <c r="R88" s="287">
        <v>122.33917599999999</v>
      </c>
      <c r="S88" s="289">
        <f>Q88*R88</f>
        <v>12233.917599999999</v>
      </c>
      <c r="T88" s="191"/>
      <c r="U88" s="319">
        <f>G33+K33</f>
        <v>24279.917600000001</v>
      </c>
      <c r="V88" s="334">
        <f>O88+S88</f>
        <v>12233.917599999999</v>
      </c>
    </row>
    <row r="89" spans="1:24">
      <c r="A89" s="26"/>
      <c r="B89" s="305"/>
      <c r="C89" s="338" t="s">
        <v>108</v>
      </c>
      <c r="D89" s="183"/>
      <c r="E89" s="185"/>
      <c r="F89" s="303"/>
      <c r="G89" s="289"/>
      <c r="H89" s="191"/>
      <c r="I89" s="288"/>
      <c r="J89" s="287"/>
      <c r="K89" s="289"/>
      <c r="L89" s="191"/>
      <c r="M89" s="288">
        <v>0</v>
      </c>
      <c r="N89" s="303">
        <v>90.62</v>
      </c>
      <c r="O89" s="289">
        <f t="shared" ref="O89:O92" si="32">N89*M89</f>
        <v>0</v>
      </c>
      <c r="P89" s="191"/>
      <c r="Q89" s="304">
        <v>100</v>
      </c>
      <c r="R89" s="287">
        <v>92.03367200000001</v>
      </c>
      <c r="S89" s="289">
        <f t="shared" ref="S89:S93" si="33">Q89*R89</f>
        <v>9203.3672000000006</v>
      </c>
      <c r="T89" s="191"/>
      <c r="U89" s="319">
        <f>G34+K34</f>
        <v>18265.367200000001</v>
      </c>
      <c r="V89" s="334">
        <f t="shared" ref="V89:V93" si="34">O89+S89</f>
        <v>9203.3672000000006</v>
      </c>
    </row>
    <row r="90" spans="1:24">
      <c r="A90" s="26"/>
      <c r="B90" s="305"/>
      <c r="C90" s="338" t="s">
        <v>86</v>
      </c>
      <c r="D90" s="183"/>
      <c r="E90" s="185"/>
      <c r="F90" s="303"/>
      <c r="G90" s="289"/>
      <c r="H90" s="191"/>
      <c r="I90" s="288"/>
      <c r="J90" s="287"/>
      <c r="K90" s="289"/>
      <c r="L90" s="191"/>
      <c r="M90" s="288">
        <v>0</v>
      </c>
      <c r="N90" s="303">
        <v>128.78</v>
      </c>
      <c r="O90" s="289">
        <f t="shared" si="32"/>
        <v>0</v>
      </c>
      <c r="P90" s="191"/>
      <c r="Q90" s="304">
        <v>100</v>
      </c>
      <c r="R90" s="287">
        <v>130.78896800000001</v>
      </c>
      <c r="S90" s="289">
        <f t="shared" si="33"/>
        <v>13078.8968</v>
      </c>
      <c r="T90" s="191"/>
      <c r="U90" s="319">
        <f>G35+K35</f>
        <v>28532.496800000001</v>
      </c>
      <c r="V90" s="334">
        <f t="shared" si="34"/>
        <v>13078.8968</v>
      </c>
    </row>
    <row r="91" spans="1:24">
      <c r="A91" s="26"/>
      <c r="B91" s="305"/>
      <c r="C91" s="338" t="s">
        <v>716</v>
      </c>
      <c r="D91" s="183"/>
      <c r="E91" s="185"/>
      <c r="F91" s="303"/>
      <c r="G91" s="289"/>
      <c r="H91" s="191"/>
      <c r="I91" s="288"/>
      <c r="J91" s="287"/>
      <c r="K91" s="289"/>
      <c r="L91" s="191"/>
      <c r="M91" s="288">
        <v>0</v>
      </c>
      <c r="N91" s="303">
        <v>111.36</v>
      </c>
      <c r="O91" s="289">
        <f t="shared" si="32"/>
        <v>0</v>
      </c>
      <c r="P91" s="191"/>
      <c r="Q91" s="304">
        <v>100</v>
      </c>
      <c r="R91" s="287">
        <v>113.097216</v>
      </c>
      <c r="S91" s="289">
        <f t="shared" si="33"/>
        <v>11309.721600000001</v>
      </c>
      <c r="T91" s="191"/>
      <c r="U91" s="319">
        <f>G36+K36</f>
        <v>24672.921600000001</v>
      </c>
      <c r="V91" s="334">
        <f t="shared" si="34"/>
        <v>11309.721600000001</v>
      </c>
    </row>
    <row r="92" spans="1:24">
      <c r="A92" s="26"/>
      <c r="B92" s="305"/>
      <c r="C92" s="338" t="s">
        <v>89</v>
      </c>
      <c r="D92" s="183"/>
      <c r="E92" s="185"/>
      <c r="F92" s="303"/>
      <c r="G92" s="289"/>
      <c r="H92" s="191"/>
      <c r="I92" s="288"/>
      <c r="J92" s="287"/>
      <c r="K92" s="289"/>
      <c r="L92" s="191"/>
      <c r="M92" s="288">
        <v>0</v>
      </c>
      <c r="N92" s="303">
        <v>96.84</v>
      </c>
      <c r="O92" s="289">
        <f t="shared" si="32"/>
        <v>0</v>
      </c>
      <c r="P92" s="191"/>
      <c r="Q92" s="304">
        <v>100</v>
      </c>
      <c r="R92" s="287">
        <v>98.350704000000007</v>
      </c>
      <c r="S92" s="289">
        <f t="shared" si="33"/>
        <v>9835.0704000000005</v>
      </c>
      <c r="T92" s="191"/>
      <c r="U92" s="319">
        <f>G37+K37</f>
        <v>19519.070400000001</v>
      </c>
      <c r="V92" s="334">
        <f t="shared" si="34"/>
        <v>9835.0704000000005</v>
      </c>
    </row>
    <row r="93" spans="1:24">
      <c r="A93" s="26"/>
      <c r="B93" s="305"/>
      <c r="C93" s="338" t="s">
        <v>88</v>
      </c>
      <c r="D93" s="183"/>
      <c r="E93" s="185"/>
      <c r="F93" s="303"/>
      <c r="G93" s="289"/>
      <c r="H93" s="191"/>
      <c r="I93" s="288"/>
      <c r="J93" s="287"/>
      <c r="K93" s="289"/>
      <c r="L93" s="191"/>
      <c r="M93" s="288">
        <v>0</v>
      </c>
      <c r="N93" s="303">
        <v>87.18</v>
      </c>
      <c r="O93" s="289">
        <f>M93*N93</f>
        <v>0</v>
      </c>
      <c r="P93" s="191"/>
      <c r="Q93" s="304">
        <v>100</v>
      </c>
      <c r="R93" s="287">
        <v>88.540008000000014</v>
      </c>
      <c r="S93" s="289">
        <f t="shared" si="33"/>
        <v>8854.0008000000016</v>
      </c>
      <c r="T93" s="191"/>
      <c r="U93" s="319">
        <f>G38+K38</f>
        <v>19315.6008</v>
      </c>
      <c r="V93" s="334">
        <f t="shared" si="34"/>
        <v>8854.0008000000016</v>
      </c>
      <c r="X93" s="343"/>
    </row>
    <row r="94" spans="1:24">
      <c r="A94" s="26"/>
      <c r="B94" s="118"/>
      <c r="C94" s="119"/>
      <c r="D94" s="183"/>
      <c r="E94" s="185"/>
      <c r="F94" s="189"/>
      <c r="G94" s="190"/>
      <c r="H94" s="191"/>
      <c r="I94" s="185"/>
      <c r="J94" s="187"/>
      <c r="K94" s="190"/>
      <c r="L94" s="191"/>
      <c r="M94" s="288"/>
      <c r="N94" s="303"/>
      <c r="O94" s="289"/>
      <c r="P94" s="191"/>
      <c r="Q94" s="288"/>
      <c r="R94" s="287"/>
      <c r="S94" s="289"/>
      <c r="T94" s="191"/>
      <c r="U94" s="319"/>
      <c r="V94" s="334"/>
    </row>
    <row r="95" spans="1:24" s="209" customFormat="1">
      <c r="A95" s="26"/>
      <c r="B95" s="192" t="s">
        <v>227</v>
      </c>
      <c r="C95" s="193"/>
      <c r="D95" s="184"/>
      <c r="E95" s="184"/>
      <c r="F95" s="214"/>
      <c r="G95" s="215">
        <f>SUM(G21:G87)</f>
        <v>4136174.0000000005</v>
      </c>
      <c r="H95" s="216"/>
      <c r="I95" s="184"/>
      <c r="J95" s="217"/>
      <c r="K95" s="215">
        <f>SUM(K21:K86)</f>
        <v>2513678.7561200005</v>
      </c>
      <c r="L95" s="216"/>
      <c r="M95" s="290"/>
      <c r="N95" s="335"/>
      <c r="O95" s="292">
        <f>SUM(O21:O74,O77:O93)</f>
        <v>4465673.3600000003</v>
      </c>
      <c r="P95" s="216"/>
      <c r="Q95" s="290"/>
      <c r="R95" s="291"/>
      <c r="S95" s="292">
        <f>SUM(S21:S74,S77:S93)</f>
        <v>2919481.8043760005</v>
      </c>
      <c r="T95" s="216"/>
      <c r="U95" s="320">
        <f>G95+K95</f>
        <v>6649852.756120001</v>
      </c>
      <c r="V95" s="342">
        <f>O95+S95</f>
        <v>7385155.1643760009</v>
      </c>
      <c r="W95" s="344"/>
      <c r="X95" s="344"/>
    </row>
    <row r="96" spans="1:24">
      <c r="A96" s="26"/>
      <c r="B96" s="194"/>
      <c r="C96" s="195"/>
      <c r="D96" s="185"/>
      <c r="E96" s="185"/>
      <c r="F96" s="189"/>
      <c r="G96" s="190"/>
      <c r="H96" s="191"/>
      <c r="I96" s="185"/>
      <c r="J96" s="187"/>
      <c r="K96" s="190"/>
      <c r="L96" s="191"/>
      <c r="M96" s="288"/>
      <c r="N96" s="287"/>
      <c r="O96" s="289"/>
      <c r="P96" s="191"/>
      <c r="Q96" s="288"/>
      <c r="R96" s="287"/>
      <c r="S96" s="289"/>
      <c r="T96" s="191"/>
      <c r="U96" s="319"/>
      <c r="V96" s="334"/>
      <c r="W96" s="343"/>
    </row>
    <row r="97" spans="1:29" ht="25.5">
      <c r="A97" s="26"/>
      <c r="B97" s="200" t="s">
        <v>723</v>
      </c>
      <c r="C97" s="199" t="s">
        <v>142</v>
      </c>
      <c r="D97" s="183" t="s">
        <v>207</v>
      </c>
      <c r="E97" s="185">
        <v>0</v>
      </c>
      <c r="F97" s="189">
        <v>130.91</v>
      </c>
      <c r="G97" s="187">
        <f t="shared" ref="G97:G100" si="35">E97*F97</f>
        <v>0</v>
      </c>
      <c r="H97" s="191"/>
      <c r="I97" s="202">
        <v>80</v>
      </c>
      <c r="J97" s="187">
        <f t="shared" ref="J97:J100" si="36">F97*1.0156</f>
        <v>132.95219600000001</v>
      </c>
      <c r="K97" s="187">
        <f t="shared" ref="K97:K100" si="37">I97*J97</f>
        <v>10636.17568</v>
      </c>
      <c r="L97" s="191"/>
      <c r="M97" s="288">
        <v>0</v>
      </c>
      <c r="N97" s="303">
        <v>130.91</v>
      </c>
      <c r="O97" s="289">
        <f>M97*N97</f>
        <v>0</v>
      </c>
      <c r="P97" s="191"/>
      <c r="Q97" s="288">
        <v>80</v>
      </c>
      <c r="R97" s="287">
        <f t="shared" ref="R97:R100" si="38">N97*1.0156</f>
        <v>132.95219600000001</v>
      </c>
      <c r="S97" s="289">
        <f>Q97*R97</f>
        <v>10636.17568</v>
      </c>
      <c r="T97" s="191"/>
      <c r="U97" s="319">
        <f>G97+K97</f>
        <v>10636.17568</v>
      </c>
      <c r="V97" s="334">
        <f t="shared" si="24"/>
        <v>10636.17568</v>
      </c>
    </row>
    <row r="98" spans="1:29" ht="25.5">
      <c r="A98" s="26"/>
      <c r="B98" s="200" t="s">
        <v>728</v>
      </c>
      <c r="C98" s="199" t="s">
        <v>65</v>
      </c>
      <c r="D98" s="183" t="s">
        <v>207</v>
      </c>
      <c r="E98" s="185">
        <v>0</v>
      </c>
      <c r="F98" s="189">
        <f>'T4 NG Labor'!D211</f>
        <v>91.72</v>
      </c>
      <c r="G98" s="187">
        <f t="shared" si="35"/>
        <v>0</v>
      </c>
      <c r="H98" s="191"/>
      <c r="I98" s="202">
        <v>160</v>
      </c>
      <c r="J98" s="187">
        <f t="shared" si="36"/>
        <v>93.150832000000008</v>
      </c>
      <c r="K98" s="187">
        <f t="shared" si="37"/>
        <v>14904.133120000002</v>
      </c>
      <c r="L98" s="191"/>
      <c r="M98" s="288">
        <v>0</v>
      </c>
      <c r="N98" s="303">
        <f>'T4 NG Labor'!D211</f>
        <v>91.72</v>
      </c>
      <c r="O98" s="289">
        <f t="shared" ref="O98:O100" si="39">M98*N98</f>
        <v>0</v>
      </c>
      <c r="P98" s="191"/>
      <c r="Q98" s="288">
        <v>160</v>
      </c>
      <c r="R98" s="287">
        <f t="shared" si="38"/>
        <v>93.150832000000008</v>
      </c>
      <c r="S98" s="289">
        <f t="shared" ref="S98:S100" si="40">Q98*R98</f>
        <v>14904.133120000002</v>
      </c>
      <c r="T98" s="191"/>
      <c r="U98" s="319">
        <f>G98+K98</f>
        <v>14904.133120000002</v>
      </c>
      <c r="V98" s="334">
        <f t="shared" si="24"/>
        <v>14904.133120000002</v>
      </c>
    </row>
    <row r="99" spans="1:29">
      <c r="A99" s="26"/>
      <c r="B99" s="200"/>
      <c r="C99" s="195" t="s">
        <v>108</v>
      </c>
      <c r="D99" s="183" t="s">
        <v>207</v>
      </c>
      <c r="E99" s="185">
        <v>0</v>
      </c>
      <c r="F99" s="189">
        <v>90.62</v>
      </c>
      <c r="G99" s="187">
        <f t="shared" si="35"/>
        <v>0</v>
      </c>
      <c r="H99" s="191"/>
      <c r="I99" s="202">
        <v>80</v>
      </c>
      <c r="J99" s="187">
        <f t="shared" si="36"/>
        <v>92.03367200000001</v>
      </c>
      <c r="K99" s="187">
        <f t="shared" si="37"/>
        <v>7362.693760000001</v>
      </c>
      <c r="L99" s="191"/>
      <c r="M99" s="288">
        <v>0</v>
      </c>
      <c r="N99" s="303">
        <v>90.62</v>
      </c>
      <c r="O99" s="289">
        <f t="shared" si="39"/>
        <v>0</v>
      </c>
      <c r="P99" s="191"/>
      <c r="Q99" s="288">
        <v>80</v>
      </c>
      <c r="R99" s="287">
        <f t="shared" si="38"/>
        <v>92.03367200000001</v>
      </c>
      <c r="S99" s="289">
        <f t="shared" si="40"/>
        <v>7362.693760000001</v>
      </c>
      <c r="T99" s="191"/>
      <c r="U99" s="319">
        <f>G99+K99</f>
        <v>7362.693760000001</v>
      </c>
      <c r="V99" s="334">
        <f t="shared" si="24"/>
        <v>7362.693760000001</v>
      </c>
    </row>
    <row r="100" spans="1:29">
      <c r="A100" s="26"/>
      <c r="B100" s="118"/>
      <c r="C100" s="195" t="s">
        <v>258</v>
      </c>
      <c r="D100" s="183" t="s">
        <v>207</v>
      </c>
      <c r="E100" s="185">
        <v>0</v>
      </c>
      <c r="F100" s="189">
        <v>111.36</v>
      </c>
      <c r="G100" s="187">
        <f t="shared" si="35"/>
        <v>0</v>
      </c>
      <c r="H100" s="191"/>
      <c r="I100" s="202">
        <v>80</v>
      </c>
      <c r="J100" s="187">
        <f t="shared" si="36"/>
        <v>113.097216</v>
      </c>
      <c r="K100" s="187">
        <f t="shared" si="37"/>
        <v>9047.7772800000002</v>
      </c>
      <c r="L100" s="191"/>
      <c r="M100" s="288">
        <v>0</v>
      </c>
      <c r="N100" s="303">
        <v>111.36</v>
      </c>
      <c r="O100" s="289">
        <f t="shared" si="39"/>
        <v>0</v>
      </c>
      <c r="P100" s="191"/>
      <c r="Q100" s="288">
        <v>80</v>
      </c>
      <c r="R100" s="287">
        <f t="shared" si="38"/>
        <v>113.097216</v>
      </c>
      <c r="S100" s="289">
        <f t="shared" si="40"/>
        <v>9047.7772800000002</v>
      </c>
      <c r="T100" s="191"/>
      <c r="U100" s="319">
        <f>G100+K100</f>
        <v>9047.7772800000002</v>
      </c>
      <c r="V100" s="334">
        <f t="shared" si="24"/>
        <v>9047.7772800000002</v>
      </c>
    </row>
    <row r="101" spans="1:29">
      <c r="A101" s="26"/>
      <c r="B101" s="194"/>
      <c r="C101" s="195"/>
      <c r="D101" s="183"/>
      <c r="E101" s="185"/>
      <c r="F101" s="189"/>
      <c r="G101" s="190"/>
      <c r="H101" s="191"/>
      <c r="I101" s="185"/>
      <c r="J101" s="187"/>
      <c r="K101" s="190"/>
      <c r="L101" s="191"/>
      <c r="M101" s="288"/>
      <c r="N101" s="287"/>
      <c r="O101" s="289"/>
      <c r="P101" s="191"/>
      <c r="Q101" s="288"/>
      <c r="R101" s="287"/>
      <c r="S101" s="289"/>
      <c r="T101" s="191"/>
      <c r="U101" s="319"/>
      <c r="V101" s="334"/>
    </row>
    <row r="102" spans="1:29" s="209" customFormat="1" ht="26.25" thickBot="1">
      <c r="A102" s="26"/>
      <c r="B102" s="196" t="s">
        <v>228</v>
      </c>
      <c r="C102" s="197"/>
      <c r="D102" s="218"/>
      <c r="E102" s="184"/>
      <c r="F102" s="214"/>
      <c r="G102" s="215">
        <f>SUM(G97:G100)</f>
        <v>0</v>
      </c>
      <c r="H102" s="216"/>
      <c r="I102" s="184"/>
      <c r="J102" s="217"/>
      <c r="K102" s="215">
        <f>SUM(K97:K100)</f>
        <v>41950.779840000003</v>
      </c>
      <c r="L102" s="216"/>
      <c r="M102" s="290"/>
      <c r="N102" s="291"/>
      <c r="O102" s="292">
        <f>SUM(O97:O100)</f>
        <v>0</v>
      </c>
      <c r="P102" s="216"/>
      <c r="Q102" s="290"/>
      <c r="R102" s="291"/>
      <c r="S102" s="292">
        <f>SUM(S97:S100)</f>
        <v>41950.779840000003</v>
      </c>
      <c r="T102" s="216"/>
      <c r="U102" s="320">
        <f>G102+K102</f>
        <v>41950.779840000003</v>
      </c>
      <c r="V102" s="342">
        <f t="shared" si="24"/>
        <v>41950.779840000003</v>
      </c>
    </row>
    <row r="103" spans="1:29" s="209" customFormat="1" ht="13.5" thickBot="1">
      <c r="B103" s="68" t="s">
        <v>0</v>
      </c>
      <c r="C103" s="210"/>
      <c r="D103" s="210"/>
      <c r="E103" s="210"/>
      <c r="F103" s="210"/>
      <c r="G103" s="211">
        <f>G95+G102</f>
        <v>4136174.0000000005</v>
      </c>
      <c r="H103" s="212"/>
      <c r="I103" s="211"/>
      <c r="J103" s="211"/>
      <c r="K103" s="211">
        <f>K95+K102</f>
        <v>2555629.5359600005</v>
      </c>
      <c r="L103" s="212"/>
      <c r="M103" s="293"/>
      <c r="N103" s="293"/>
      <c r="O103" s="293">
        <f>O95+O102</f>
        <v>4465673.3600000003</v>
      </c>
      <c r="P103" s="212"/>
      <c r="Q103" s="293"/>
      <c r="R103" s="293"/>
      <c r="S103" s="293">
        <f>S95+S102</f>
        <v>2961432.5842160005</v>
      </c>
      <c r="T103" s="212"/>
      <c r="U103" s="321">
        <f>U95+U102</f>
        <v>6691803.5359600009</v>
      </c>
      <c r="V103" s="342">
        <f>O103+S103</f>
        <v>7427105.9442160008</v>
      </c>
    </row>
    <row r="104" spans="1:29" ht="13.5" thickBot="1">
      <c r="B104" s="20"/>
      <c r="C104" s="20"/>
      <c r="D104" s="20"/>
      <c r="E104" s="13"/>
      <c r="F104" s="13"/>
      <c r="G104" s="322"/>
      <c r="H104" s="322"/>
      <c r="I104" s="322"/>
      <c r="J104" s="322"/>
      <c r="K104" s="322"/>
      <c r="L104" s="322"/>
      <c r="M104" s="323"/>
      <c r="N104" s="323"/>
      <c r="O104" s="323"/>
      <c r="P104" s="323"/>
      <c r="Q104" s="323"/>
      <c r="R104" s="323"/>
      <c r="S104" s="323"/>
      <c r="T104" s="322"/>
      <c r="U104" s="324"/>
      <c r="V104" s="334"/>
    </row>
    <row r="105" spans="1:29">
      <c r="B105" s="21" t="s">
        <v>15</v>
      </c>
      <c r="C105" s="22"/>
      <c r="D105" s="22"/>
      <c r="E105" s="22"/>
      <c r="F105" s="22"/>
      <c r="G105" s="23" t="s">
        <v>216</v>
      </c>
      <c r="H105" s="24"/>
      <c r="I105" s="24"/>
      <c r="J105" s="24"/>
      <c r="K105" s="24" t="s">
        <v>208</v>
      </c>
      <c r="L105" s="24"/>
      <c r="M105" s="294"/>
      <c r="N105" s="294"/>
      <c r="O105" s="294" t="s">
        <v>209</v>
      </c>
      <c r="P105" s="294"/>
      <c r="Q105" s="294"/>
      <c r="R105" s="294"/>
      <c r="S105" s="294" t="s">
        <v>210</v>
      </c>
      <c r="T105" s="24"/>
      <c r="U105" s="325" t="s">
        <v>1</v>
      </c>
      <c r="V105" s="334"/>
    </row>
    <row r="106" spans="1:29">
      <c r="B106" s="70" t="s">
        <v>197</v>
      </c>
      <c r="C106" s="71"/>
      <c r="D106" s="71"/>
      <c r="E106" s="72"/>
      <c r="F106" s="72"/>
      <c r="G106" s="72"/>
      <c r="H106" s="72"/>
      <c r="I106" s="72"/>
      <c r="J106" s="72"/>
      <c r="K106" s="72"/>
      <c r="L106" s="72"/>
      <c r="M106" s="295"/>
      <c r="N106" s="295"/>
      <c r="O106" s="295"/>
      <c r="P106" s="295"/>
      <c r="Q106" s="295"/>
      <c r="R106" s="295"/>
      <c r="S106" s="295"/>
      <c r="T106" s="72"/>
      <c r="U106" s="326"/>
      <c r="V106" s="334"/>
      <c r="W106" s="5"/>
      <c r="X106" s="5"/>
      <c r="Y106" s="5"/>
      <c r="Z106" s="5"/>
      <c r="AA106" s="5"/>
      <c r="AB106" s="5"/>
      <c r="AC106" s="5"/>
    </row>
    <row r="107" spans="1:29">
      <c r="B107" s="25" t="s">
        <v>18</v>
      </c>
      <c r="C107" s="62" t="s">
        <v>17</v>
      </c>
      <c r="D107" s="62"/>
      <c r="E107" s="13"/>
      <c r="F107" s="26"/>
      <c r="G107" s="190">
        <f>'HW&amp;SW Worksheet'!$E$27</f>
        <v>0</v>
      </c>
      <c r="H107" s="219"/>
      <c r="I107" s="219"/>
      <c r="J107" s="219"/>
      <c r="K107" s="190">
        <f>G107*(1+$E$17)</f>
        <v>0</v>
      </c>
      <c r="L107" s="219"/>
      <c r="M107" s="296"/>
      <c r="N107" s="296"/>
      <c r="O107" s="289">
        <f>K107*(1+$E$17)</f>
        <v>0</v>
      </c>
      <c r="P107" s="296"/>
      <c r="Q107" s="296"/>
      <c r="R107" s="296"/>
      <c r="S107" s="289">
        <f>O107*(1+$E$17)</f>
        <v>0</v>
      </c>
      <c r="T107" s="219"/>
      <c r="U107" s="319">
        <f>+S107+O107</f>
        <v>0</v>
      </c>
      <c r="V107" s="334"/>
      <c r="W107" s="5"/>
      <c r="X107" s="5"/>
      <c r="Y107" s="5"/>
      <c r="Z107" s="5"/>
      <c r="AA107" s="5"/>
      <c r="AB107" s="5"/>
      <c r="AC107" s="5"/>
    </row>
    <row r="108" spans="1:29">
      <c r="B108" s="25" t="s">
        <v>16</v>
      </c>
      <c r="C108" s="62" t="s">
        <v>17</v>
      </c>
      <c r="D108" s="62"/>
      <c r="E108" s="13"/>
      <c r="F108" s="26"/>
      <c r="G108" s="190">
        <f>'Travel Worksheet'!$F$19</f>
        <v>12580.160000000002</v>
      </c>
      <c r="H108" s="219"/>
      <c r="I108" s="219"/>
      <c r="J108" s="219"/>
      <c r="K108" s="190">
        <f>G108*(1+$E$17)</f>
        <v>12776.410496000002</v>
      </c>
      <c r="L108" s="219"/>
      <c r="M108" s="296"/>
      <c r="N108" s="296"/>
      <c r="O108" s="289">
        <f>'Travel Worksheet'!$F$19</f>
        <v>12580.160000000002</v>
      </c>
      <c r="P108" s="296"/>
      <c r="Q108" s="296"/>
      <c r="R108" s="296"/>
      <c r="S108" s="289">
        <f>O108*(1+$E$17)</f>
        <v>12776.410496000002</v>
      </c>
      <c r="T108" s="219"/>
      <c r="U108" s="319">
        <f>S108+O108</f>
        <v>25356.570496000004</v>
      </c>
      <c r="V108" s="334">
        <f t="shared" si="24"/>
        <v>25356.570496000004</v>
      </c>
      <c r="W108" s="5"/>
      <c r="X108" s="5"/>
      <c r="Y108" s="5"/>
      <c r="Z108" s="5"/>
      <c r="AA108" s="5"/>
      <c r="AB108" s="5"/>
      <c r="AC108" s="5"/>
    </row>
    <row r="109" spans="1:29" ht="13.5" thickBot="1">
      <c r="B109" s="238" t="s">
        <v>11</v>
      </c>
      <c r="C109" s="239"/>
      <c r="D109" s="225"/>
      <c r="E109" s="55"/>
      <c r="F109" s="27"/>
      <c r="G109" s="28"/>
      <c r="H109" s="28"/>
      <c r="I109" s="28"/>
      <c r="J109" s="28"/>
      <c r="K109" s="28"/>
      <c r="L109" s="28"/>
      <c r="M109" s="297"/>
      <c r="N109" s="297"/>
      <c r="O109" s="297"/>
      <c r="P109" s="297"/>
      <c r="Q109" s="297"/>
      <c r="R109" s="297"/>
      <c r="S109" s="297"/>
      <c r="T109" s="28"/>
      <c r="U109" s="327"/>
      <c r="V109" s="334"/>
      <c r="W109" s="5"/>
      <c r="X109" s="5"/>
      <c r="Y109" s="5"/>
      <c r="Z109" s="5"/>
      <c r="AA109" s="5"/>
      <c r="AB109" s="5"/>
      <c r="AC109" s="5"/>
    </row>
    <row r="110" spans="1:29" ht="13.5" thickBot="1">
      <c r="B110" s="240" t="s">
        <v>3</v>
      </c>
      <c r="C110" s="241"/>
      <c r="D110" s="126"/>
      <c r="E110" s="242"/>
      <c r="F110" s="243"/>
      <c r="G110" s="220">
        <f t="shared" ref="G110:K110" si="41">SUM(G107:G108)</f>
        <v>12580.160000000002</v>
      </c>
      <c r="H110" s="220"/>
      <c r="I110" s="220"/>
      <c r="J110" s="220"/>
      <c r="K110" s="220">
        <f t="shared" si="41"/>
        <v>12776.410496000002</v>
      </c>
      <c r="L110" s="220"/>
      <c r="M110" s="298"/>
      <c r="N110" s="298"/>
      <c r="O110" s="298">
        <f t="shared" ref="O110" si="42">SUM(O107:O108)</f>
        <v>12580.160000000002</v>
      </c>
      <c r="P110" s="298"/>
      <c r="Q110" s="298"/>
      <c r="R110" s="298"/>
      <c r="S110" s="298">
        <f t="shared" ref="S110" si="43">SUM(S107:S108)</f>
        <v>12776.410496000002</v>
      </c>
      <c r="T110" s="220"/>
      <c r="U110" s="328">
        <f>SUM(U107:U108)</f>
        <v>25356.570496000004</v>
      </c>
      <c r="V110" s="334">
        <f t="shared" si="24"/>
        <v>25356.570496000004</v>
      </c>
      <c r="W110" s="5"/>
      <c r="X110" s="5"/>
      <c r="Y110" s="5"/>
      <c r="Z110" s="5"/>
      <c r="AA110" s="5"/>
      <c r="AB110" s="5"/>
      <c r="AC110" s="5"/>
    </row>
    <row r="111" spans="1:29">
      <c r="B111" s="13"/>
      <c r="C111" s="13"/>
      <c r="D111" s="13"/>
      <c r="E111" s="13"/>
      <c r="F111" s="329"/>
      <c r="G111" s="322"/>
      <c r="H111" s="322"/>
      <c r="I111" s="322"/>
      <c r="J111" s="322"/>
      <c r="K111" s="322"/>
      <c r="L111" s="322"/>
      <c r="M111" s="323"/>
      <c r="N111" s="323"/>
      <c r="O111" s="323"/>
      <c r="P111" s="323"/>
      <c r="Q111" s="323"/>
      <c r="R111" s="323"/>
      <c r="S111" s="323"/>
      <c r="T111" s="322"/>
      <c r="U111" s="324"/>
      <c r="V111" s="334"/>
      <c r="W111" s="5"/>
      <c r="X111" s="5"/>
      <c r="Y111" s="5"/>
      <c r="Z111" s="5"/>
      <c r="AA111" s="5"/>
      <c r="AB111" s="5"/>
      <c r="AC111" s="5"/>
    </row>
    <row r="112" spans="1:29" ht="13.5" thickBot="1">
      <c r="B112" s="330"/>
      <c r="C112" s="330"/>
      <c r="D112" s="330"/>
      <c r="E112" s="330"/>
      <c r="F112" s="330"/>
      <c r="G112" s="331"/>
      <c r="H112" s="331"/>
      <c r="I112" s="331"/>
      <c r="J112" s="331"/>
      <c r="K112" s="331"/>
      <c r="L112" s="331"/>
      <c r="M112" s="332"/>
      <c r="N112" s="332"/>
      <c r="O112" s="332"/>
      <c r="P112" s="332"/>
      <c r="Q112" s="332"/>
      <c r="R112" s="332"/>
      <c r="S112" s="332"/>
      <c r="T112" s="331"/>
      <c r="U112" s="333"/>
      <c r="V112" s="334"/>
      <c r="W112" s="345" t="s">
        <v>732</v>
      </c>
      <c r="X112" s="5"/>
      <c r="Y112" s="5"/>
      <c r="Z112" s="5"/>
      <c r="AA112" s="5"/>
      <c r="AB112" s="5"/>
      <c r="AC112" s="5"/>
    </row>
    <row r="113" spans="2:29" ht="13.5" thickBot="1">
      <c r="B113" s="69" t="s">
        <v>219</v>
      </c>
      <c r="C113" s="29"/>
      <c r="D113" s="29"/>
      <c r="E113" s="29"/>
      <c r="F113" s="29"/>
      <c r="G113" s="221">
        <f>ROUND(G110+G103,0)</f>
        <v>4148754</v>
      </c>
      <c r="H113" s="221"/>
      <c r="I113" s="222"/>
      <c r="J113" s="222"/>
      <c r="K113" s="221">
        <f>ROUND(K110+K103,0)</f>
        <v>2568406</v>
      </c>
      <c r="L113" s="221"/>
      <c r="M113" s="299"/>
      <c r="N113" s="299"/>
      <c r="O113" s="300">
        <f>ROUND(O110+O103,0)</f>
        <v>4478254</v>
      </c>
      <c r="P113" s="300"/>
      <c r="Q113" s="299"/>
      <c r="R113" s="299"/>
      <c r="S113" s="300">
        <f>ROUND(S110+S103,0)</f>
        <v>2974209</v>
      </c>
      <c r="T113" s="221"/>
      <c r="U113" s="223">
        <f>G113+K113</f>
        <v>6717160</v>
      </c>
      <c r="V113" s="342">
        <f t="shared" si="24"/>
        <v>7452463</v>
      </c>
      <c r="W113" s="5">
        <f>V113-U113</f>
        <v>735303</v>
      </c>
      <c r="X113" s="5"/>
      <c r="Y113" s="5"/>
      <c r="Z113" s="5"/>
      <c r="AA113" s="5"/>
      <c r="AB113" s="5"/>
      <c r="AC113" s="5"/>
    </row>
    <row r="114" spans="2:29">
      <c r="B114" s="2"/>
      <c r="C114" s="2"/>
      <c r="D114" s="2"/>
      <c r="E114" s="2"/>
      <c r="F114" s="2"/>
      <c r="G114" s="3"/>
      <c r="H114" s="3"/>
      <c r="I114" s="3"/>
      <c r="J114" s="3"/>
      <c r="K114" s="3"/>
      <c r="L114" s="3"/>
      <c r="M114" s="3"/>
      <c r="N114" s="3"/>
      <c r="O114" s="3"/>
      <c r="P114" s="3"/>
      <c r="Q114" s="3"/>
      <c r="R114" s="3"/>
      <c r="S114" s="3"/>
      <c r="T114" s="3"/>
      <c r="U114" s="3"/>
      <c r="V114" s="4"/>
      <c r="W114" s="5"/>
      <c r="X114" s="5"/>
      <c r="Y114" s="5"/>
      <c r="Z114" s="5"/>
      <c r="AA114" s="5"/>
      <c r="AB114" s="5"/>
      <c r="AC114" s="5"/>
    </row>
    <row r="115" spans="2:29" ht="15.75">
      <c r="B115" s="228" t="s">
        <v>218</v>
      </c>
      <c r="C115" s="228"/>
      <c r="D115" s="228"/>
      <c r="E115" s="228"/>
      <c r="F115" s="228"/>
      <c r="G115" s="228"/>
      <c r="H115" s="228"/>
      <c r="I115" s="228"/>
      <c r="J115" s="228"/>
      <c r="K115" s="228"/>
      <c r="L115" s="228"/>
      <c r="M115" s="228"/>
      <c r="N115" s="228"/>
      <c r="O115" s="228"/>
      <c r="P115" s="228"/>
      <c r="Q115" s="228"/>
      <c r="R115" s="228"/>
      <c r="S115" s="228"/>
      <c r="T115" s="228"/>
      <c r="U115" s="228"/>
      <c r="V115" s="4"/>
      <c r="W115" s="5"/>
      <c r="X115" s="5"/>
      <c r="Y115" s="5"/>
      <c r="Z115" s="5"/>
      <c r="AA115" s="5"/>
      <c r="AB115" s="5"/>
      <c r="AC115" s="5"/>
    </row>
    <row r="116" spans="2:29" ht="15.75">
      <c r="B116" s="228" t="s">
        <v>217</v>
      </c>
      <c r="C116" s="228"/>
      <c r="D116" s="228"/>
      <c r="E116" s="228"/>
      <c r="F116" s="228"/>
      <c r="G116" s="228"/>
      <c r="H116" s="228"/>
      <c r="I116" s="228"/>
      <c r="J116" s="228"/>
      <c r="K116" s="228"/>
      <c r="L116" s="228"/>
      <c r="M116" s="228"/>
      <c r="N116" s="228"/>
      <c r="O116" s="228"/>
      <c r="P116" s="228"/>
      <c r="Q116" s="228"/>
      <c r="R116" s="228"/>
      <c r="S116" s="228"/>
      <c r="T116" s="228"/>
      <c r="U116" s="228"/>
      <c r="V116" s="4"/>
      <c r="W116" s="5"/>
      <c r="X116" s="5"/>
      <c r="Y116" s="5"/>
      <c r="Z116" s="5"/>
      <c r="AA116" s="5"/>
      <c r="AB116" s="5"/>
      <c r="AC116" s="5"/>
    </row>
    <row r="117" spans="2:29">
      <c r="V117" s="4"/>
      <c r="W117" s="5"/>
      <c r="X117" s="5"/>
      <c r="Y117" s="5"/>
      <c r="Z117" s="5"/>
      <c r="AA117" s="5"/>
      <c r="AB117" s="5"/>
      <c r="AC117" s="5"/>
    </row>
    <row r="118" spans="2:29">
      <c r="O118" s="343"/>
      <c r="V118" s="4"/>
      <c r="W118" s="5"/>
      <c r="X118" s="5"/>
      <c r="Y118" s="5"/>
      <c r="Z118" s="5"/>
      <c r="AA118" s="5"/>
      <c r="AB118" s="5"/>
      <c r="AC118" s="5"/>
    </row>
    <row r="119" spans="2:29">
      <c r="V119" s="4"/>
      <c r="W119" s="5"/>
      <c r="X119" s="5"/>
      <c r="Y119" s="5"/>
      <c r="Z119" s="5"/>
      <c r="AA119" s="5"/>
      <c r="AB119" s="5"/>
      <c r="AC119" s="5"/>
    </row>
    <row r="120" spans="2:29">
      <c r="V120" s="4"/>
      <c r="W120" s="5"/>
      <c r="X120" s="5"/>
      <c r="Y120" s="5"/>
      <c r="Z120" s="5"/>
      <c r="AA120" s="5"/>
      <c r="AB120" s="5"/>
      <c r="AC120" s="5"/>
    </row>
    <row r="121" spans="2:29">
      <c r="V121" s="4"/>
      <c r="W121" s="5"/>
      <c r="X121" s="5"/>
      <c r="Y121" s="5"/>
      <c r="Z121" s="5"/>
      <c r="AA121" s="5"/>
      <c r="AB121" s="5"/>
      <c r="AC121" s="5"/>
    </row>
    <row r="122" spans="2:29">
      <c r="V122" s="4"/>
      <c r="W122" s="5"/>
      <c r="X122" s="5"/>
      <c r="Y122" s="5"/>
      <c r="Z122" s="5"/>
      <c r="AA122" s="5"/>
      <c r="AB122" s="5"/>
      <c r="AC122" s="5"/>
    </row>
    <row r="123" spans="2:29">
      <c r="V123" s="4"/>
      <c r="W123" s="5"/>
      <c r="X123" s="5"/>
      <c r="Y123" s="5"/>
      <c r="Z123" s="5"/>
      <c r="AA123" s="5"/>
      <c r="AB123" s="5"/>
      <c r="AC123" s="5"/>
    </row>
    <row r="124" spans="2:29">
      <c r="V124" s="4"/>
      <c r="W124" s="5"/>
      <c r="X124" s="5"/>
      <c r="Y124" s="5"/>
      <c r="Z124" s="5"/>
      <c r="AA124" s="5"/>
      <c r="AB124" s="5"/>
      <c r="AC124" s="5"/>
    </row>
    <row r="125" spans="2:29">
      <c r="V125" s="4"/>
      <c r="W125" s="5"/>
      <c r="X125" s="5"/>
      <c r="Y125" s="5"/>
      <c r="Z125" s="5"/>
      <c r="AA125" s="5"/>
      <c r="AB125" s="5"/>
      <c r="AC125" s="5"/>
    </row>
    <row r="126" spans="2:29">
      <c r="V126" s="4"/>
      <c r="W126" s="5"/>
      <c r="X126" s="5"/>
      <c r="Y126" s="5"/>
      <c r="Z126" s="5"/>
      <c r="AA126" s="5"/>
      <c r="AB126" s="5"/>
      <c r="AC126" s="5"/>
    </row>
  </sheetData>
  <mergeCells count="22">
    <mergeCell ref="C6:E6"/>
    <mergeCell ref="C10:E10"/>
    <mergeCell ref="B1:U1"/>
    <mergeCell ref="B2:U2"/>
    <mergeCell ref="B3:U3"/>
    <mergeCell ref="B4:U4"/>
    <mergeCell ref="F5:G5"/>
    <mergeCell ref="H5:M5"/>
    <mergeCell ref="F6:G6"/>
    <mergeCell ref="H6:M6"/>
    <mergeCell ref="F7:G7"/>
    <mergeCell ref="H7:M7"/>
    <mergeCell ref="F8:G8"/>
    <mergeCell ref="H8:M8"/>
    <mergeCell ref="B115:U115"/>
    <mergeCell ref="B116:U116"/>
    <mergeCell ref="B13:U13"/>
    <mergeCell ref="B14:U14"/>
    <mergeCell ref="B15:U15"/>
    <mergeCell ref="B109:C109"/>
    <mergeCell ref="B110:C110"/>
    <mergeCell ref="E110:F110"/>
  </mergeCells>
  <printOptions horizontalCentered="1" verticalCentered="1"/>
  <pageMargins left="0.24" right="0.71" top="0" bottom="0" header="0" footer="0"/>
  <pageSetup scale="50" orientation="landscape" horizontalDpi="4294967293" r:id="rId1"/>
  <headerFooter alignWithMargins="0">
    <oddFooter xml:space="preserve">&amp;L&amp;D
page &amp;P&amp;CIf Used for Source Selection Information See FAR 2.101 and 3.104
</oddFooter>
  </headerFooter>
  <rowBreaks count="1" manualBreakCount="1">
    <brk id="19"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6" tint="0.39997558519241921"/>
    <pageSetUpPr fitToPage="1"/>
  </sheetPr>
  <dimension ref="A1:J33"/>
  <sheetViews>
    <sheetView workbookViewId="0">
      <selection activeCell="A10" sqref="A10:XFD10"/>
    </sheetView>
  </sheetViews>
  <sheetFormatPr defaultRowHeight="12.75"/>
  <cols>
    <col min="1" max="1" width="20.28515625" customWidth="1"/>
    <col min="2" max="2" width="11" customWidth="1"/>
    <col min="3" max="3" width="10.28515625" customWidth="1"/>
    <col min="4" max="4" width="10.140625" customWidth="1"/>
    <col min="5" max="5" width="14.7109375" bestFit="1" customWidth="1"/>
    <col min="6" max="6" width="11.85546875" bestFit="1" customWidth="1"/>
    <col min="7" max="7" width="12.42578125" customWidth="1"/>
    <col min="8" max="8" width="15" customWidth="1"/>
    <col min="9" max="9" width="14.28515625" customWidth="1"/>
    <col min="10" max="10" width="22.85546875" customWidth="1"/>
  </cols>
  <sheetData>
    <row r="1" spans="1:10" ht="15.75">
      <c r="A1" s="228" t="s">
        <v>218</v>
      </c>
      <c r="B1" s="228"/>
      <c r="C1" s="228"/>
      <c r="D1" s="228"/>
      <c r="E1" s="228"/>
      <c r="F1" s="228"/>
      <c r="G1" s="228"/>
      <c r="H1" s="228"/>
      <c r="I1" s="228"/>
      <c r="J1" s="228"/>
    </row>
    <row r="2" spans="1:10" ht="15.75">
      <c r="A2" s="228" t="s">
        <v>217</v>
      </c>
      <c r="B2" s="228"/>
      <c r="C2" s="228"/>
      <c r="D2" s="228"/>
      <c r="E2" s="228"/>
      <c r="F2" s="228"/>
      <c r="G2" s="228"/>
      <c r="H2" s="228"/>
      <c r="I2" s="228"/>
      <c r="J2" s="228"/>
    </row>
    <row r="3" spans="1:10" ht="18">
      <c r="A3" s="268" t="s">
        <v>13</v>
      </c>
      <c r="B3" s="268"/>
      <c r="C3" s="268"/>
      <c r="D3" s="268"/>
      <c r="E3" s="268"/>
      <c r="F3" s="268"/>
      <c r="G3" s="268"/>
      <c r="H3" s="268"/>
      <c r="I3" s="268"/>
      <c r="J3" s="268"/>
    </row>
    <row r="4" spans="1:10" ht="18">
      <c r="A4" s="268" t="s">
        <v>25</v>
      </c>
      <c r="B4" s="268"/>
      <c r="C4" s="268"/>
      <c r="D4" s="268"/>
      <c r="E4" s="268"/>
      <c r="F4" s="268"/>
      <c r="G4" s="268"/>
      <c r="H4" s="268"/>
      <c r="I4" s="268"/>
      <c r="J4" s="268"/>
    </row>
    <row r="5" spans="1:10" ht="18">
      <c r="A5" s="268" t="str">
        <f>'Instructions_Notes to Preparer'!C9</f>
        <v>VistA Adaptive Maintenance</v>
      </c>
      <c r="B5" s="268"/>
      <c r="C5" s="268"/>
      <c r="D5" s="268"/>
      <c r="E5" s="268"/>
      <c r="F5" s="268"/>
      <c r="G5" s="268"/>
      <c r="H5" s="268"/>
      <c r="I5" s="268"/>
      <c r="J5" s="268"/>
    </row>
    <row r="6" spans="1:10" ht="18">
      <c r="A6" s="268"/>
      <c r="B6" s="268"/>
      <c r="C6" s="268"/>
      <c r="D6" s="268"/>
      <c r="E6" s="268"/>
      <c r="F6" s="268"/>
      <c r="G6" s="268"/>
      <c r="H6" s="268"/>
      <c r="I6" s="268"/>
      <c r="J6" s="268"/>
    </row>
    <row r="7" spans="1:10">
      <c r="A7" s="269" t="s">
        <v>224</v>
      </c>
      <c r="B7" s="269"/>
      <c r="C7" s="269"/>
      <c r="D7" s="269"/>
      <c r="E7" s="270"/>
      <c r="F7" s="270"/>
      <c r="G7" s="270"/>
      <c r="H7" s="270"/>
      <c r="I7" s="270"/>
      <c r="J7" s="270"/>
    </row>
    <row r="8" spans="1:10" ht="25.5">
      <c r="A8" s="36" t="s">
        <v>23</v>
      </c>
      <c r="B8" s="36" t="s">
        <v>19</v>
      </c>
      <c r="C8" s="36" t="s">
        <v>20</v>
      </c>
      <c r="D8" s="36" t="s">
        <v>21</v>
      </c>
      <c r="E8" s="36" t="s">
        <v>191</v>
      </c>
      <c r="F8" s="36" t="s">
        <v>22</v>
      </c>
    </row>
    <row r="9" spans="1:10">
      <c r="A9" s="39" t="s">
        <v>229</v>
      </c>
      <c r="B9" s="39">
        <v>4</v>
      </c>
      <c r="C9" s="39">
        <v>2</v>
      </c>
      <c r="D9" s="39">
        <v>4</v>
      </c>
      <c r="E9" s="39">
        <f>'[1]Basis of Estimate'!B25</f>
        <v>1572.5200000000002</v>
      </c>
      <c r="F9" s="205">
        <f>(B9*C9*E9)</f>
        <v>12580.160000000002</v>
      </c>
    </row>
    <row r="10" spans="1:10">
      <c r="A10" s="116"/>
      <c r="B10" s="116"/>
      <c r="C10" s="116"/>
      <c r="D10" s="116"/>
      <c r="E10" s="116"/>
      <c r="F10" s="117"/>
    </row>
    <row r="11" spans="1:10">
      <c r="A11" s="39"/>
      <c r="B11" s="39"/>
      <c r="C11" s="39"/>
      <c r="D11" s="39"/>
      <c r="E11" s="39"/>
      <c r="F11" s="38">
        <f t="shared" ref="F11:F18" si="0">(B11*C11*E11)</f>
        <v>0</v>
      </c>
    </row>
    <row r="12" spans="1:10">
      <c r="A12" s="39"/>
      <c r="B12" s="39"/>
      <c r="C12" s="39"/>
      <c r="D12" s="39"/>
      <c r="E12" s="39"/>
      <c r="F12" s="38">
        <f t="shared" si="0"/>
        <v>0</v>
      </c>
    </row>
    <row r="13" spans="1:10">
      <c r="A13" s="39"/>
      <c r="B13" s="39"/>
      <c r="C13" s="39"/>
      <c r="D13" s="39"/>
      <c r="E13" s="39"/>
      <c r="F13" s="38">
        <f t="shared" si="0"/>
        <v>0</v>
      </c>
    </row>
    <row r="14" spans="1:10">
      <c r="A14" s="39"/>
      <c r="B14" s="39"/>
      <c r="C14" s="39"/>
      <c r="D14" s="39"/>
      <c r="E14" s="39"/>
      <c r="F14" s="38">
        <f t="shared" si="0"/>
        <v>0</v>
      </c>
    </row>
    <row r="15" spans="1:10">
      <c r="A15" s="39"/>
      <c r="B15" s="39"/>
      <c r="C15" s="39"/>
      <c r="D15" s="39"/>
      <c r="E15" s="39"/>
      <c r="F15" s="38">
        <f t="shared" si="0"/>
        <v>0</v>
      </c>
    </row>
    <row r="16" spans="1:10">
      <c r="A16" s="39"/>
      <c r="B16" s="39"/>
      <c r="C16" s="39"/>
      <c r="D16" s="39"/>
      <c r="E16" s="39"/>
      <c r="F16" s="38">
        <f t="shared" si="0"/>
        <v>0</v>
      </c>
    </row>
    <row r="17" spans="1:10">
      <c r="A17" s="39"/>
      <c r="B17" s="39"/>
      <c r="C17" s="39"/>
      <c r="D17" s="39"/>
      <c r="E17" s="39"/>
      <c r="F17" s="38">
        <f t="shared" si="0"/>
        <v>0</v>
      </c>
    </row>
    <row r="18" spans="1:10">
      <c r="A18" s="39"/>
      <c r="B18" s="39"/>
      <c r="C18" s="39"/>
      <c r="D18" s="39"/>
      <c r="E18" s="39"/>
      <c r="F18" s="38">
        <f t="shared" si="0"/>
        <v>0</v>
      </c>
    </row>
    <row r="19" spans="1:10">
      <c r="A19" s="267"/>
      <c r="B19" s="267"/>
      <c r="C19" s="267"/>
      <c r="D19" s="267"/>
      <c r="E19" s="37" t="s">
        <v>24</v>
      </c>
      <c r="F19" s="120">
        <f>SUM(F9:F18)</f>
        <v>12580.160000000002</v>
      </c>
      <c r="H19" s="63"/>
    </row>
    <row r="20" spans="1:10" ht="15">
      <c r="A20" s="35"/>
    </row>
    <row r="22" spans="1:10">
      <c r="A22" s="31"/>
    </row>
    <row r="23" spans="1:10">
      <c r="A23" t="s">
        <v>201</v>
      </c>
    </row>
    <row r="25" spans="1:10">
      <c r="A25" s="33" t="s">
        <v>37</v>
      </c>
    </row>
    <row r="26" spans="1:10">
      <c r="A26" s="51" t="s">
        <v>36</v>
      </c>
      <c r="B26" s="50" t="s">
        <v>35</v>
      </c>
    </row>
    <row r="27" spans="1:10">
      <c r="A27" s="51" t="s">
        <v>39</v>
      </c>
      <c r="B27" s="50" t="s">
        <v>38</v>
      </c>
    </row>
    <row r="28" spans="1:10">
      <c r="A28" s="51" t="s">
        <v>195</v>
      </c>
      <c r="B28" s="67" t="s">
        <v>196</v>
      </c>
    </row>
    <row r="29" spans="1:10">
      <c r="B29" s="33" t="s">
        <v>279</v>
      </c>
    </row>
    <row r="30" spans="1:10">
      <c r="B30" t="s">
        <v>233</v>
      </c>
    </row>
    <row r="31" spans="1:10">
      <c r="B31" t="s">
        <v>234</v>
      </c>
    </row>
    <row r="32" spans="1:10" ht="15.75">
      <c r="A32" s="228" t="s">
        <v>218</v>
      </c>
      <c r="B32" s="228"/>
      <c r="C32" s="228"/>
      <c r="D32" s="228"/>
      <c r="E32" s="228"/>
      <c r="F32" s="228"/>
      <c r="G32" s="228"/>
      <c r="H32" s="228"/>
      <c r="I32" s="228"/>
      <c r="J32" s="228"/>
    </row>
    <row r="33" spans="1:10" ht="15.75">
      <c r="A33" s="228" t="s">
        <v>217</v>
      </c>
      <c r="B33" s="228"/>
      <c r="C33" s="228"/>
      <c r="D33" s="228"/>
      <c r="E33" s="228"/>
      <c r="F33" s="228"/>
      <c r="G33" s="228"/>
      <c r="H33" s="228"/>
      <c r="I33" s="228"/>
      <c r="J33" s="228"/>
    </row>
  </sheetData>
  <mergeCells count="12">
    <mergeCell ref="A1:J1"/>
    <mergeCell ref="A2:J2"/>
    <mergeCell ref="A32:J32"/>
    <mergeCell ref="A33:J33"/>
    <mergeCell ref="A19:D19"/>
    <mergeCell ref="A3:J3"/>
    <mergeCell ref="A4:J4"/>
    <mergeCell ref="A5:J5"/>
    <mergeCell ref="A6:J6"/>
    <mergeCell ref="A7:D7"/>
    <mergeCell ref="E7:G7"/>
    <mergeCell ref="H7:J7"/>
  </mergeCells>
  <hyperlinks>
    <hyperlink ref="B26" r:id="rId1"/>
    <hyperlink ref="B27" r:id="rId2"/>
    <hyperlink ref="B28" r:id="rId3"/>
  </hyperlinks>
  <pageMargins left="0.7" right="0.7" top="0.75" bottom="0.75" header="0.3" footer="0.3"/>
  <pageSetup scale="88" orientation="landscape" r:id="rId4"/>
  <headerFooter>
    <oddFooter>&amp;L&amp;D
page&amp;P&amp;CTravel Worksheet
&amp;F</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theme="6" tint="0.59999389629810485"/>
    <pageSetUpPr fitToPage="1"/>
  </sheetPr>
  <dimension ref="A1:H33"/>
  <sheetViews>
    <sheetView workbookViewId="0">
      <selection activeCell="D16" sqref="D16"/>
    </sheetView>
  </sheetViews>
  <sheetFormatPr defaultRowHeight="12.75"/>
  <cols>
    <col min="1" max="1" width="7.7109375" bestFit="1" customWidth="1"/>
    <col min="2" max="2" width="29.28515625" bestFit="1" customWidth="1"/>
    <col min="3" max="3" width="10.42578125" bestFit="1" customWidth="1"/>
    <col min="4" max="4" width="16" customWidth="1"/>
    <col min="5" max="5" width="21.140625" bestFit="1" customWidth="1"/>
    <col min="7" max="7" width="12.42578125" customWidth="1"/>
    <col min="8" max="8" width="15" customWidth="1"/>
  </cols>
  <sheetData>
    <row r="1" spans="1:8" ht="15.75">
      <c r="A1" s="228" t="s">
        <v>218</v>
      </c>
      <c r="B1" s="228"/>
      <c r="C1" s="228"/>
      <c r="D1" s="228"/>
      <c r="E1" s="228"/>
      <c r="F1" s="228"/>
      <c r="G1" s="228"/>
      <c r="H1" s="228"/>
    </row>
    <row r="2" spans="1:8" ht="15.75">
      <c r="A2" s="228" t="s">
        <v>217</v>
      </c>
      <c r="B2" s="228"/>
      <c r="C2" s="228"/>
      <c r="D2" s="228"/>
      <c r="E2" s="228"/>
      <c r="F2" s="228"/>
      <c r="G2" s="228"/>
      <c r="H2" s="228"/>
    </row>
    <row r="3" spans="1:8" ht="18">
      <c r="A3" s="268" t="s">
        <v>13</v>
      </c>
      <c r="B3" s="268"/>
      <c r="C3" s="268"/>
      <c r="D3" s="268"/>
      <c r="E3" s="268"/>
      <c r="F3" s="268"/>
      <c r="G3" s="268"/>
      <c r="H3" s="268"/>
    </row>
    <row r="4" spans="1:8" ht="18">
      <c r="A4" s="268" t="s">
        <v>26</v>
      </c>
      <c r="B4" s="268"/>
      <c r="C4" s="268"/>
      <c r="D4" s="268"/>
      <c r="E4" s="268"/>
      <c r="F4" s="268"/>
      <c r="G4" s="268"/>
      <c r="H4" s="268"/>
    </row>
    <row r="5" spans="1:8" ht="18">
      <c r="A5" s="268" t="str">
        <f>'Instructions_Notes to Preparer'!C9</f>
        <v>VistA Adaptive Maintenance</v>
      </c>
      <c r="B5" s="268"/>
      <c r="C5" s="268"/>
      <c r="D5" s="268"/>
      <c r="E5" s="268"/>
      <c r="F5" s="268"/>
      <c r="G5" s="268"/>
      <c r="H5" s="268"/>
    </row>
    <row r="6" spans="1:8" ht="18">
      <c r="A6" s="268"/>
      <c r="B6" s="268"/>
      <c r="C6" s="268"/>
      <c r="D6" s="268"/>
      <c r="E6" s="268"/>
      <c r="F6" s="268"/>
      <c r="G6" s="268"/>
      <c r="H6" s="268"/>
    </row>
    <row r="7" spans="1:8">
      <c r="A7" s="270"/>
      <c r="B7" s="270"/>
      <c r="C7" s="270"/>
      <c r="D7" s="270"/>
      <c r="E7" s="270"/>
      <c r="F7" s="270"/>
      <c r="G7" s="270"/>
      <c r="H7" s="40"/>
    </row>
    <row r="8" spans="1:8" ht="15.75">
      <c r="A8" s="41" t="s">
        <v>27</v>
      </c>
      <c r="B8" s="41" t="s">
        <v>28</v>
      </c>
      <c r="C8" s="41" t="s">
        <v>29</v>
      </c>
      <c r="D8" s="41" t="s">
        <v>30</v>
      </c>
      <c r="E8" s="41" t="s">
        <v>31</v>
      </c>
      <c r="F8" s="276" t="s">
        <v>192</v>
      </c>
      <c r="G8" s="277"/>
      <c r="H8" s="278"/>
    </row>
    <row r="9" spans="1:8" s="33" customFormat="1">
      <c r="A9" s="39"/>
      <c r="B9" s="39" t="s">
        <v>710</v>
      </c>
      <c r="C9" s="39">
        <v>0</v>
      </c>
      <c r="D9" s="39">
        <v>0</v>
      </c>
      <c r="E9" s="38">
        <f>C9*D9</f>
        <v>0</v>
      </c>
      <c r="F9" s="279"/>
      <c r="G9" s="280"/>
      <c r="H9" s="281"/>
    </row>
    <row r="10" spans="1:8">
      <c r="A10" s="43"/>
      <c r="B10" s="43"/>
      <c r="C10" s="43"/>
      <c r="D10" s="43"/>
      <c r="E10" s="42">
        <f t="shared" ref="E10:E26" si="0">C10*D10</f>
        <v>0</v>
      </c>
      <c r="F10" s="271"/>
      <c r="G10" s="272"/>
      <c r="H10" s="273"/>
    </row>
    <row r="11" spans="1:8">
      <c r="A11" s="43"/>
      <c r="B11" s="43"/>
      <c r="C11" s="43"/>
      <c r="D11" s="43"/>
      <c r="E11" s="42">
        <f t="shared" si="0"/>
        <v>0</v>
      </c>
      <c r="F11" s="271"/>
      <c r="G11" s="272"/>
      <c r="H11" s="273"/>
    </row>
    <row r="12" spans="1:8">
      <c r="A12" s="43"/>
      <c r="B12" s="43"/>
      <c r="C12" s="43"/>
      <c r="D12" s="43"/>
      <c r="E12" s="42">
        <f t="shared" si="0"/>
        <v>0</v>
      </c>
      <c r="F12" s="271"/>
      <c r="G12" s="272"/>
      <c r="H12" s="273"/>
    </row>
    <row r="13" spans="1:8">
      <c r="A13" s="43"/>
      <c r="B13" s="43"/>
      <c r="C13" s="43"/>
      <c r="D13" s="43"/>
      <c r="E13" s="42">
        <f t="shared" si="0"/>
        <v>0</v>
      </c>
      <c r="F13" s="271"/>
      <c r="G13" s="272"/>
      <c r="H13" s="273"/>
    </row>
    <row r="14" spans="1:8">
      <c r="A14" s="43"/>
      <c r="B14" s="43"/>
      <c r="C14" s="43"/>
      <c r="D14" s="43"/>
      <c r="E14" s="42">
        <f t="shared" si="0"/>
        <v>0</v>
      </c>
      <c r="F14" s="271"/>
      <c r="G14" s="272"/>
      <c r="H14" s="273"/>
    </row>
    <row r="15" spans="1:8">
      <c r="A15" s="43"/>
      <c r="B15" s="43"/>
      <c r="C15" s="43"/>
      <c r="D15" s="43"/>
      <c r="E15" s="42">
        <f t="shared" si="0"/>
        <v>0</v>
      </c>
      <c r="F15" s="271"/>
      <c r="G15" s="272"/>
      <c r="H15" s="273"/>
    </row>
    <row r="16" spans="1:8">
      <c r="A16" s="43"/>
      <c r="B16" s="43"/>
      <c r="C16" s="43"/>
      <c r="D16" s="43"/>
      <c r="E16" s="42">
        <f t="shared" si="0"/>
        <v>0</v>
      </c>
      <c r="F16" s="271"/>
      <c r="G16" s="272"/>
      <c r="H16" s="273"/>
    </row>
    <row r="17" spans="1:8">
      <c r="A17" s="43"/>
      <c r="B17" s="43"/>
      <c r="C17" s="43"/>
      <c r="D17" s="43"/>
      <c r="E17" s="42">
        <f t="shared" si="0"/>
        <v>0</v>
      </c>
      <c r="F17" s="271"/>
      <c r="G17" s="272"/>
      <c r="H17" s="273"/>
    </row>
    <row r="18" spans="1:8">
      <c r="A18" s="43"/>
      <c r="B18" s="43"/>
      <c r="C18" s="43"/>
      <c r="D18" s="43"/>
      <c r="E18" s="42">
        <f t="shared" si="0"/>
        <v>0</v>
      </c>
      <c r="F18" s="271"/>
      <c r="G18" s="272"/>
      <c r="H18" s="273"/>
    </row>
    <row r="19" spans="1:8">
      <c r="A19" s="43"/>
      <c r="B19" s="43"/>
      <c r="C19" s="43"/>
      <c r="D19" s="43"/>
      <c r="E19" s="42">
        <f t="shared" si="0"/>
        <v>0</v>
      </c>
      <c r="F19" s="271"/>
      <c r="G19" s="272"/>
      <c r="H19" s="273"/>
    </row>
    <row r="20" spans="1:8">
      <c r="A20" s="43"/>
      <c r="B20" s="43"/>
      <c r="C20" s="43"/>
      <c r="D20" s="43"/>
      <c r="E20" s="42">
        <f t="shared" si="0"/>
        <v>0</v>
      </c>
      <c r="F20" s="271"/>
      <c r="G20" s="272"/>
      <c r="H20" s="273"/>
    </row>
    <row r="21" spans="1:8">
      <c r="A21" s="43"/>
      <c r="B21" s="43"/>
      <c r="C21" s="43"/>
      <c r="D21" s="43"/>
      <c r="E21" s="42">
        <f t="shared" si="0"/>
        <v>0</v>
      </c>
      <c r="F21" s="271"/>
      <c r="G21" s="272"/>
      <c r="H21" s="273"/>
    </row>
    <row r="22" spans="1:8">
      <c r="A22" s="43"/>
      <c r="B22" s="43"/>
      <c r="C22" s="43"/>
      <c r="D22" s="43"/>
      <c r="E22" s="42">
        <f t="shared" si="0"/>
        <v>0</v>
      </c>
      <c r="F22" s="271"/>
      <c r="G22" s="272"/>
      <c r="H22" s="273"/>
    </row>
    <row r="23" spans="1:8">
      <c r="A23" s="43"/>
      <c r="B23" s="43"/>
      <c r="C23" s="43"/>
      <c r="D23" s="43"/>
      <c r="E23" s="42">
        <f t="shared" si="0"/>
        <v>0</v>
      </c>
      <c r="F23" s="271"/>
      <c r="G23" s="272"/>
      <c r="H23" s="273"/>
    </row>
    <row r="24" spans="1:8">
      <c r="A24" s="43"/>
      <c r="B24" s="43"/>
      <c r="C24" s="43"/>
      <c r="D24" s="43"/>
      <c r="E24" s="42">
        <f t="shared" si="0"/>
        <v>0</v>
      </c>
      <c r="F24" s="271"/>
      <c r="G24" s="272"/>
      <c r="H24" s="273"/>
    </row>
    <row r="25" spans="1:8">
      <c r="A25" s="43"/>
      <c r="B25" s="43"/>
      <c r="C25" s="43"/>
      <c r="D25" s="43"/>
      <c r="E25" s="42">
        <f t="shared" si="0"/>
        <v>0</v>
      </c>
      <c r="F25" s="271"/>
      <c r="G25" s="272"/>
      <c r="H25" s="273"/>
    </row>
    <row r="26" spans="1:8">
      <c r="A26" s="43"/>
      <c r="B26" s="43"/>
      <c r="C26" s="43"/>
      <c r="D26" s="43"/>
      <c r="E26" s="42">
        <f t="shared" si="0"/>
        <v>0</v>
      </c>
      <c r="F26" s="271"/>
      <c r="G26" s="272"/>
      <c r="H26" s="273"/>
    </row>
    <row r="27" spans="1:8" ht="15.75">
      <c r="C27" s="274" t="s">
        <v>32</v>
      </c>
      <c r="D27" s="275"/>
      <c r="E27" s="117">
        <f>SUM(E9:E26)</f>
        <v>0</v>
      </c>
    </row>
    <row r="30" spans="1:8">
      <c r="B30" t="s">
        <v>200</v>
      </c>
    </row>
    <row r="32" spans="1:8" ht="15.75">
      <c r="A32" s="228" t="s">
        <v>218</v>
      </c>
      <c r="B32" s="228"/>
      <c r="C32" s="228"/>
      <c r="D32" s="228"/>
      <c r="E32" s="228"/>
      <c r="F32" s="228"/>
      <c r="G32" s="228"/>
      <c r="H32" s="228"/>
    </row>
    <row r="33" spans="1:8" ht="15.75">
      <c r="A33" s="228" t="s">
        <v>217</v>
      </c>
      <c r="B33" s="228"/>
      <c r="C33" s="228"/>
      <c r="D33" s="228"/>
      <c r="E33" s="228"/>
      <c r="F33" s="228"/>
      <c r="G33" s="228"/>
      <c r="H33" s="228"/>
    </row>
  </sheetData>
  <mergeCells count="30">
    <mergeCell ref="F15:H15"/>
    <mergeCell ref="F16:H16"/>
    <mergeCell ref="F10:H10"/>
    <mergeCell ref="F11:H11"/>
    <mergeCell ref="F13:H13"/>
    <mergeCell ref="F14:H14"/>
    <mergeCell ref="A1:H1"/>
    <mergeCell ref="A2:H2"/>
    <mergeCell ref="F8:H8"/>
    <mergeCell ref="F9:H9"/>
    <mergeCell ref="F12:H12"/>
    <mergeCell ref="A3:H3"/>
    <mergeCell ref="A4:H4"/>
    <mergeCell ref="A5:H5"/>
    <mergeCell ref="A6:H6"/>
    <mergeCell ref="A7:D7"/>
    <mergeCell ref="E7:G7"/>
    <mergeCell ref="A32:H32"/>
    <mergeCell ref="A33:H33"/>
    <mergeCell ref="F24:H24"/>
    <mergeCell ref="F25:H25"/>
    <mergeCell ref="F26:H26"/>
    <mergeCell ref="C27:D27"/>
    <mergeCell ref="F23:H23"/>
    <mergeCell ref="F17:H17"/>
    <mergeCell ref="F18:H18"/>
    <mergeCell ref="F19:H19"/>
    <mergeCell ref="F20:H20"/>
    <mergeCell ref="F21:H21"/>
    <mergeCell ref="F22:H22"/>
  </mergeCells>
  <pageMargins left="0.7" right="0.7" top="0.75" bottom="0.75" header="0.3" footer="0.3"/>
  <pageSetup scale="74" orientation="landscape" r:id="rId1"/>
  <headerFooter>
    <oddFooter xml:space="preserve">&amp;L&amp;D
page&amp;P&amp;CHardware/Software Worksheet
&amp;F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J44"/>
  <sheetViews>
    <sheetView workbookViewId="0">
      <selection activeCell="A6" sqref="A6:J6"/>
    </sheetView>
  </sheetViews>
  <sheetFormatPr defaultRowHeight="12.75"/>
  <cols>
    <col min="1" max="1" width="28.140625" customWidth="1"/>
    <col min="2" max="2" width="14.7109375" bestFit="1" customWidth="1"/>
    <col min="3" max="3" width="12.42578125" customWidth="1"/>
    <col min="4" max="4" width="10.140625" customWidth="1"/>
    <col min="7" max="7" width="12.42578125" customWidth="1"/>
    <col min="8" max="8" width="15" customWidth="1"/>
    <col min="9" max="9" width="14.28515625" customWidth="1"/>
    <col min="10" max="10" width="22.85546875" customWidth="1"/>
  </cols>
  <sheetData>
    <row r="1" spans="1:10" ht="15.75">
      <c r="A1" s="228" t="s">
        <v>218</v>
      </c>
      <c r="B1" s="228"/>
      <c r="C1" s="228"/>
      <c r="D1" s="228"/>
      <c r="E1" s="228"/>
      <c r="F1" s="228"/>
      <c r="G1" s="228"/>
      <c r="H1" s="228"/>
      <c r="I1" s="228"/>
      <c r="J1" s="228"/>
    </row>
    <row r="2" spans="1:10" ht="15.75">
      <c r="A2" s="228" t="s">
        <v>217</v>
      </c>
      <c r="B2" s="228"/>
      <c r="C2" s="228"/>
      <c r="D2" s="228"/>
      <c r="E2" s="228"/>
      <c r="F2" s="228"/>
      <c r="G2" s="228"/>
      <c r="H2" s="228"/>
      <c r="I2" s="228"/>
      <c r="J2" s="228"/>
    </row>
    <row r="3" spans="1:10" ht="18">
      <c r="A3" s="268" t="s">
        <v>13</v>
      </c>
      <c r="B3" s="268"/>
      <c r="C3" s="268"/>
      <c r="D3" s="268"/>
      <c r="E3" s="268"/>
      <c r="F3" s="268"/>
      <c r="G3" s="268"/>
      <c r="H3" s="268"/>
      <c r="I3" s="268"/>
      <c r="J3" s="268"/>
    </row>
    <row r="4" spans="1:10" ht="18">
      <c r="A4" s="268" t="s">
        <v>33</v>
      </c>
      <c r="B4" s="268"/>
      <c r="C4" s="268"/>
      <c r="D4" s="268"/>
      <c r="E4" s="268"/>
      <c r="F4" s="268"/>
      <c r="G4" s="268"/>
      <c r="H4" s="268"/>
      <c r="I4" s="268"/>
      <c r="J4" s="268"/>
    </row>
    <row r="5" spans="1:10" ht="18">
      <c r="A5" s="268" t="str">
        <f>'Instructions_Notes to Preparer'!C9</f>
        <v>VistA Adaptive Maintenance</v>
      </c>
      <c r="B5" s="268"/>
      <c r="C5" s="268"/>
      <c r="D5" s="268"/>
      <c r="E5" s="268"/>
      <c r="F5" s="268"/>
      <c r="G5" s="268"/>
      <c r="H5" s="268"/>
      <c r="I5" s="268"/>
      <c r="J5" s="268"/>
    </row>
    <row r="6" spans="1:10" ht="18.75" thickBot="1">
      <c r="A6" s="268"/>
      <c r="B6" s="268"/>
      <c r="C6" s="268"/>
      <c r="D6" s="268"/>
      <c r="E6" s="268"/>
      <c r="F6" s="268"/>
      <c r="G6" s="268"/>
      <c r="H6" s="268"/>
      <c r="I6" s="268"/>
      <c r="J6" s="268"/>
    </row>
    <row r="7" spans="1:10" ht="15">
      <c r="A7" s="44"/>
      <c r="B7" s="30"/>
      <c r="C7" s="30"/>
      <c r="D7" s="30"/>
      <c r="E7" s="30"/>
      <c r="F7" s="30"/>
      <c r="G7" s="30"/>
      <c r="H7" s="30"/>
      <c r="I7" s="30"/>
      <c r="J7" s="45"/>
    </row>
    <row r="8" spans="1:10">
      <c r="A8" s="110" t="s">
        <v>203</v>
      </c>
      <c r="B8" s="47"/>
      <c r="C8" s="47"/>
      <c r="D8" s="47"/>
      <c r="E8" s="47"/>
      <c r="F8" s="47"/>
      <c r="G8" s="47"/>
      <c r="H8" s="47"/>
      <c r="I8" s="47"/>
      <c r="J8" s="48"/>
    </row>
    <row r="9" spans="1:10">
      <c r="A9" s="46"/>
      <c r="B9" s="47"/>
      <c r="C9" s="47"/>
      <c r="D9" s="47"/>
      <c r="E9" s="47"/>
      <c r="F9" s="47"/>
      <c r="G9" s="47"/>
      <c r="H9" s="47"/>
      <c r="I9" s="47"/>
      <c r="J9" s="48"/>
    </row>
    <row r="10" spans="1:10">
      <c r="A10" s="105" t="s">
        <v>220</v>
      </c>
      <c r="B10" s="47"/>
      <c r="C10" s="47"/>
      <c r="D10" s="47"/>
      <c r="E10" s="47"/>
      <c r="F10" s="47"/>
      <c r="G10" s="47"/>
      <c r="H10" s="47"/>
      <c r="I10" s="47"/>
      <c r="J10" s="48"/>
    </row>
    <row r="11" spans="1:10">
      <c r="A11" s="52" t="s">
        <v>712</v>
      </c>
      <c r="B11" s="47"/>
      <c r="C11" s="47"/>
      <c r="D11" s="47"/>
      <c r="E11" s="47"/>
      <c r="F11" s="47"/>
      <c r="G11" s="47"/>
      <c r="H11" s="47"/>
      <c r="I11" s="47"/>
      <c r="J11" s="48"/>
    </row>
    <row r="12" spans="1:10">
      <c r="A12" s="52" t="s">
        <v>713</v>
      </c>
      <c r="B12" s="47"/>
      <c r="C12" s="47"/>
      <c r="D12" s="47"/>
      <c r="E12" s="47"/>
      <c r="F12" s="47"/>
      <c r="G12" s="47"/>
      <c r="H12" s="47"/>
      <c r="I12" s="47"/>
      <c r="J12" s="48"/>
    </row>
    <row r="13" spans="1:10">
      <c r="A13" s="52" t="s">
        <v>276</v>
      </c>
      <c r="B13" s="47"/>
      <c r="C13" s="47"/>
      <c r="D13" s="47"/>
      <c r="E13" s="47"/>
      <c r="F13" s="47"/>
      <c r="G13" s="47"/>
      <c r="H13" s="47"/>
      <c r="I13" s="47"/>
      <c r="J13" s="48"/>
    </row>
    <row r="14" spans="1:10">
      <c r="A14" s="46"/>
      <c r="B14" s="47"/>
      <c r="C14" s="47"/>
      <c r="D14" s="47"/>
      <c r="E14" s="47"/>
      <c r="F14" s="47"/>
      <c r="G14" s="47"/>
      <c r="H14" s="47"/>
      <c r="I14" s="47"/>
      <c r="J14" s="48"/>
    </row>
    <row r="15" spans="1:10">
      <c r="A15" s="107" t="s">
        <v>221</v>
      </c>
      <c r="B15" s="47"/>
      <c r="C15" s="47"/>
      <c r="D15" s="47"/>
      <c r="E15" s="47"/>
      <c r="F15" s="47"/>
      <c r="G15" s="47"/>
      <c r="H15" s="47"/>
      <c r="I15" s="47"/>
      <c r="J15" s="48"/>
    </row>
    <row r="16" spans="1:10">
      <c r="A16" s="108" t="s">
        <v>714</v>
      </c>
      <c r="B16" s="47"/>
      <c r="C16" s="47"/>
      <c r="D16" s="47"/>
      <c r="E16" s="47"/>
      <c r="F16" s="47"/>
      <c r="G16" s="47"/>
      <c r="H16" s="47"/>
      <c r="I16" s="47"/>
      <c r="J16" s="48"/>
    </row>
    <row r="17" spans="1:10">
      <c r="A17" s="46"/>
      <c r="B17" s="47"/>
      <c r="C17" s="47"/>
      <c r="D17" s="47"/>
      <c r="E17" s="47"/>
      <c r="F17" s="47"/>
      <c r="G17" s="47"/>
      <c r="H17" s="47"/>
      <c r="I17" s="47"/>
      <c r="J17" s="48"/>
    </row>
    <row r="18" spans="1:10">
      <c r="A18" s="107" t="s">
        <v>222</v>
      </c>
      <c r="B18" s="47"/>
      <c r="C18" s="47"/>
      <c r="D18" s="47"/>
      <c r="E18" s="47"/>
      <c r="F18" s="47"/>
      <c r="G18" s="47"/>
      <c r="H18" s="47"/>
      <c r="I18" s="47"/>
      <c r="J18" s="48"/>
    </row>
    <row r="19" spans="1:10">
      <c r="A19" s="108" t="s">
        <v>711</v>
      </c>
      <c r="B19" s="106"/>
      <c r="C19" s="106"/>
      <c r="D19" s="106"/>
      <c r="E19" s="106"/>
      <c r="F19" s="106"/>
      <c r="G19" s="47"/>
      <c r="H19" s="47"/>
      <c r="I19" s="47"/>
      <c r="J19" s="48"/>
    </row>
    <row r="20" spans="1:10">
      <c r="A20" s="46"/>
      <c r="B20" s="47"/>
      <c r="C20" s="47"/>
      <c r="D20" s="47"/>
      <c r="E20" s="47"/>
      <c r="F20" s="47"/>
      <c r="G20" s="47"/>
      <c r="H20" s="47"/>
      <c r="I20" s="47"/>
      <c r="J20" s="48"/>
    </row>
    <row r="21" spans="1:10">
      <c r="A21" s="46"/>
      <c r="B21" s="206" t="s">
        <v>229</v>
      </c>
      <c r="C21" s="111"/>
      <c r="D21" s="47"/>
      <c r="E21" s="47"/>
      <c r="F21" s="47"/>
      <c r="G21" s="47"/>
      <c r="H21" s="47"/>
      <c r="I21" s="47"/>
      <c r="J21" s="48"/>
    </row>
    <row r="22" spans="1:10">
      <c r="A22" s="121" t="s">
        <v>230</v>
      </c>
      <c r="B22" s="206">
        <v>367.24</v>
      </c>
      <c r="C22" s="111"/>
      <c r="D22" s="47"/>
      <c r="E22" s="47"/>
      <c r="F22" s="47"/>
      <c r="G22" s="47"/>
      <c r="H22" s="47"/>
      <c r="I22" s="47"/>
      <c r="J22" s="48"/>
    </row>
    <row r="23" spans="1:10">
      <c r="A23" s="121" t="s">
        <v>231</v>
      </c>
      <c r="B23" s="206">
        <f>29.99*4</f>
        <v>119.96</v>
      </c>
      <c r="C23" s="111"/>
      <c r="D23" s="47"/>
      <c r="E23" s="47"/>
      <c r="F23" s="47"/>
      <c r="G23" s="47"/>
      <c r="H23" s="47"/>
      <c r="I23" s="47"/>
      <c r="J23" s="48"/>
    </row>
    <row r="24" spans="1:10" ht="13.5" thickBot="1">
      <c r="A24" s="122" t="s">
        <v>232</v>
      </c>
      <c r="B24" s="207">
        <f>(200.33+71)*4</f>
        <v>1085.3200000000002</v>
      </c>
      <c r="C24" s="112"/>
      <c r="D24" s="47"/>
      <c r="E24" s="47"/>
      <c r="F24" s="47"/>
      <c r="G24" s="47"/>
      <c r="H24" s="47"/>
      <c r="I24" s="47"/>
      <c r="J24" s="48"/>
    </row>
    <row r="25" spans="1:10" ht="13.5" thickTop="1">
      <c r="A25" s="109" t="s">
        <v>715</v>
      </c>
      <c r="B25" s="206">
        <f>SUM(B22:B24)</f>
        <v>1572.5200000000002</v>
      </c>
      <c r="C25" s="111"/>
      <c r="D25" s="47"/>
      <c r="E25" s="47"/>
      <c r="F25" s="47"/>
      <c r="G25" s="47"/>
      <c r="H25" s="47"/>
      <c r="I25" s="47"/>
      <c r="J25" s="48"/>
    </row>
    <row r="26" spans="1:10">
      <c r="A26" s="46"/>
      <c r="B26" s="47"/>
      <c r="C26" s="47"/>
      <c r="D26" s="47"/>
      <c r="E26" s="47"/>
      <c r="F26" s="47"/>
      <c r="G26" s="47"/>
      <c r="H26" s="47"/>
      <c r="I26" s="47"/>
      <c r="J26" s="48"/>
    </row>
    <row r="27" spans="1:10">
      <c r="A27" s="46"/>
      <c r="B27" s="47"/>
      <c r="C27" s="47"/>
      <c r="D27" s="47"/>
      <c r="E27" s="47"/>
      <c r="F27" s="47"/>
      <c r="G27" s="47"/>
      <c r="H27" s="47"/>
      <c r="I27" s="47"/>
      <c r="J27" s="48"/>
    </row>
    <row r="28" spans="1:10">
      <c r="A28" s="46"/>
      <c r="B28" s="47"/>
      <c r="C28" s="47"/>
      <c r="D28" s="47"/>
      <c r="E28" s="47"/>
      <c r="F28" s="47"/>
      <c r="G28" s="47"/>
      <c r="H28" s="47"/>
      <c r="I28" s="47"/>
      <c r="J28" s="48"/>
    </row>
    <row r="29" spans="1:10">
      <c r="A29" s="46"/>
      <c r="B29" s="47"/>
      <c r="C29" s="47"/>
      <c r="D29" s="47"/>
      <c r="E29" s="47"/>
      <c r="F29" s="47"/>
      <c r="G29" s="47"/>
      <c r="H29" s="47"/>
      <c r="I29" s="47"/>
      <c r="J29" s="48"/>
    </row>
    <row r="30" spans="1:10">
      <c r="A30" s="46"/>
      <c r="B30" s="47"/>
      <c r="C30" s="47"/>
      <c r="D30" s="47"/>
      <c r="E30" s="47"/>
      <c r="F30" s="47"/>
      <c r="G30" s="47"/>
      <c r="H30" s="47"/>
      <c r="I30" s="47"/>
      <c r="J30" s="48"/>
    </row>
    <row r="31" spans="1:10">
      <c r="A31" s="46"/>
      <c r="B31" s="47"/>
      <c r="C31" s="47"/>
      <c r="D31" s="47"/>
      <c r="E31" s="47"/>
      <c r="F31" s="47"/>
      <c r="G31" s="47"/>
      <c r="H31" s="47"/>
      <c r="I31" s="47"/>
      <c r="J31" s="48"/>
    </row>
    <row r="32" spans="1:10">
      <c r="A32" s="46"/>
      <c r="B32" s="47"/>
      <c r="C32" s="47"/>
      <c r="D32" s="47"/>
      <c r="E32" s="47"/>
      <c r="F32" s="47"/>
      <c r="G32" s="47"/>
      <c r="H32" s="47"/>
      <c r="I32" s="47"/>
      <c r="J32" s="48"/>
    </row>
    <row r="33" spans="1:10">
      <c r="A33" s="46"/>
      <c r="B33" s="47"/>
      <c r="C33" s="47"/>
      <c r="D33" s="47"/>
      <c r="E33" s="47"/>
      <c r="F33" s="47"/>
      <c r="G33" s="47"/>
      <c r="H33" s="47"/>
      <c r="I33" s="47"/>
      <c r="J33" s="48"/>
    </row>
    <row r="34" spans="1:10">
      <c r="A34" s="46"/>
      <c r="B34" s="47"/>
      <c r="C34" s="47"/>
      <c r="D34" s="47"/>
      <c r="E34" s="47"/>
      <c r="F34" s="47"/>
      <c r="G34" s="47"/>
      <c r="H34" s="47"/>
      <c r="I34" s="47"/>
      <c r="J34" s="48"/>
    </row>
    <row r="35" spans="1:10">
      <c r="A35" s="46"/>
      <c r="B35" s="47"/>
      <c r="C35" s="47"/>
      <c r="D35" s="47"/>
      <c r="E35" s="47"/>
      <c r="F35" s="47"/>
      <c r="G35" s="47"/>
      <c r="H35" s="47"/>
      <c r="I35" s="47"/>
      <c r="J35" s="48"/>
    </row>
    <row r="36" spans="1:10">
      <c r="A36" s="46"/>
      <c r="B36" s="47"/>
      <c r="C36" s="47"/>
      <c r="D36" s="47"/>
      <c r="E36" s="47"/>
      <c r="F36" s="47"/>
      <c r="G36" s="47"/>
      <c r="H36" s="47"/>
      <c r="I36" s="47"/>
      <c r="J36" s="48"/>
    </row>
    <row r="37" spans="1:10">
      <c r="A37" s="46"/>
      <c r="B37" s="47"/>
      <c r="C37" s="47"/>
      <c r="D37" s="47"/>
      <c r="E37" s="47"/>
      <c r="F37" s="47"/>
      <c r="G37" s="47"/>
      <c r="H37" s="47"/>
      <c r="I37" s="47"/>
      <c r="J37" s="48"/>
    </row>
    <row r="38" spans="1:10">
      <c r="A38" s="46"/>
      <c r="B38" s="47"/>
      <c r="C38" s="47"/>
      <c r="D38" s="47"/>
      <c r="E38" s="47"/>
      <c r="F38" s="47"/>
      <c r="G38" s="47"/>
      <c r="H38" s="47"/>
      <c r="I38" s="47"/>
      <c r="J38" s="48"/>
    </row>
    <row r="39" spans="1:10">
      <c r="A39" s="46"/>
      <c r="B39" s="47"/>
      <c r="C39" s="47"/>
      <c r="D39" s="47"/>
      <c r="E39" s="47"/>
      <c r="F39" s="47"/>
      <c r="G39" s="47"/>
      <c r="H39" s="47"/>
      <c r="I39" s="47"/>
      <c r="J39" s="48"/>
    </row>
    <row r="40" spans="1:10">
      <c r="A40" s="46"/>
      <c r="B40" s="47"/>
      <c r="C40" s="47"/>
      <c r="D40" s="47"/>
      <c r="E40" s="47"/>
      <c r="F40" s="47"/>
      <c r="G40" s="47"/>
      <c r="H40" s="47"/>
      <c r="I40" s="47"/>
      <c r="J40" s="48"/>
    </row>
    <row r="41" spans="1:10" ht="13.5" thickBot="1">
      <c r="A41" s="49"/>
      <c r="B41" s="32"/>
      <c r="C41" s="32"/>
      <c r="D41" s="32"/>
      <c r="E41" s="32"/>
      <c r="F41" s="32"/>
      <c r="G41" s="32"/>
      <c r="H41" s="32"/>
      <c r="I41" s="32"/>
      <c r="J41" s="34"/>
    </row>
    <row r="43" spans="1:10" ht="15.75">
      <c r="A43" s="228" t="s">
        <v>218</v>
      </c>
      <c r="B43" s="228"/>
      <c r="C43" s="228"/>
      <c r="D43" s="228"/>
      <c r="E43" s="228"/>
      <c r="F43" s="228"/>
      <c r="G43" s="228"/>
      <c r="H43" s="228"/>
      <c r="I43" s="228"/>
      <c r="J43" s="228"/>
    </row>
    <row r="44" spans="1:10" ht="15.75">
      <c r="A44" s="228" t="s">
        <v>217</v>
      </c>
      <c r="B44" s="228"/>
      <c r="C44" s="228"/>
      <c r="D44" s="228"/>
      <c r="E44" s="228"/>
      <c r="F44" s="228"/>
      <c r="G44" s="228"/>
      <c r="H44" s="228"/>
      <c r="I44" s="228"/>
      <c r="J44" s="228"/>
    </row>
  </sheetData>
  <mergeCells count="8">
    <mergeCell ref="A1:J1"/>
    <mergeCell ref="A2:J2"/>
    <mergeCell ref="A43:J43"/>
    <mergeCell ref="A44:J44"/>
    <mergeCell ref="A3:J3"/>
    <mergeCell ref="A4:J4"/>
    <mergeCell ref="A5:J5"/>
    <mergeCell ref="A6:J6"/>
  </mergeCells>
  <pageMargins left="0.7" right="0.7" top="0.75" bottom="0.75" header="0.3" footer="0.3"/>
  <pageSetup scale="84" orientation="landscape" r:id="rId1"/>
  <headerFooter>
    <oddFooter xml:space="preserve">&amp;L&amp;D
page&amp;P&amp;CAssumptions/Groundrules
&amp;F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I1758"/>
  <sheetViews>
    <sheetView zoomScaleNormal="100" zoomScaleSheetLayoutView="70" workbookViewId="0">
      <pane ySplit="8" topLeftCell="A310" activePane="bottomLeft" state="frozen"/>
      <selection pane="bottomLeft" activeCell="A217" sqref="A217"/>
    </sheetView>
  </sheetViews>
  <sheetFormatPr defaultRowHeight="15"/>
  <cols>
    <col min="1" max="1" width="52.28515625" style="54" customWidth="1"/>
    <col min="2" max="2" width="17.7109375" style="138" customWidth="1"/>
    <col min="3" max="3" width="16.42578125" style="134" customWidth="1"/>
    <col min="4" max="4" width="16" style="134" customWidth="1"/>
    <col min="5" max="5" width="17.140625" style="134" customWidth="1"/>
    <col min="6" max="6" width="16.5703125" style="53" customWidth="1"/>
    <col min="7" max="16384" width="9.140625" style="53"/>
  </cols>
  <sheetData>
    <row r="1" spans="1:9" ht="21">
      <c r="A1" s="147" t="s">
        <v>235</v>
      </c>
      <c r="B1" s="137"/>
      <c r="C1" s="129"/>
      <c r="D1" s="129"/>
      <c r="E1" s="129"/>
    </row>
    <row r="2" spans="1:9" ht="21">
      <c r="A2" s="147" t="s">
        <v>690</v>
      </c>
      <c r="B2" s="137" t="s">
        <v>265</v>
      </c>
      <c r="C2" s="137" t="s">
        <v>266</v>
      </c>
      <c r="D2" s="137" t="s">
        <v>267</v>
      </c>
      <c r="E2" s="137" t="s">
        <v>268</v>
      </c>
      <c r="F2" s="137" t="s">
        <v>269</v>
      </c>
    </row>
    <row r="3" spans="1:9" ht="21">
      <c r="A3" s="147"/>
      <c r="B3" s="181" t="s">
        <v>691</v>
      </c>
      <c r="C3" s="208" t="s">
        <v>692</v>
      </c>
      <c r="D3" s="181" t="s">
        <v>693</v>
      </c>
      <c r="E3" s="181" t="s">
        <v>694</v>
      </c>
      <c r="F3" s="181" t="s">
        <v>695</v>
      </c>
    </row>
    <row r="4" spans="1:9" ht="21">
      <c r="A4" s="147"/>
      <c r="B4" s="137" t="s">
        <v>270</v>
      </c>
      <c r="C4" s="137" t="s">
        <v>271</v>
      </c>
      <c r="D4" s="137" t="s">
        <v>272</v>
      </c>
      <c r="E4" s="137" t="s">
        <v>273</v>
      </c>
      <c r="F4" s="137" t="s">
        <v>274</v>
      </c>
    </row>
    <row r="5" spans="1:9" ht="21">
      <c r="A5" s="147"/>
      <c r="B5" s="181" t="s">
        <v>696</v>
      </c>
      <c r="C5" s="181" t="s">
        <v>697</v>
      </c>
      <c r="D5" s="181" t="s">
        <v>698</v>
      </c>
      <c r="E5" s="181" t="s">
        <v>699</v>
      </c>
      <c r="F5" s="181" t="s">
        <v>700</v>
      </c>
    </row>
    <row r="6" spans="1:9" ht="15.75">
      <c r="A6" s="128"/>
      <c r="B6" s="135"/>
      <c r="C6" s="139"/>
      <c r="D6" s="139"/>
      <c r="E6" s="139"/>
    </row>
    <row r="7" spans="1:9" ht="16.5" thickBot="1">
      <c r="A7" s="148" t="s">
        <v>278</v>
      </c>
      <c r="B7" s="135"/>
      <c r="C7" s="139"/>
      <c r="D7" s="139"/>
      <c r="E7" s="139"/>
    </row>
    <row r="8" spans="1:9" ht="50.25" customHeight="1" thickBot="1">
      <c r="A8" s="146" t="s">
        <v>236</v>
      </c>
      <c r="B8" s="144" t="s">
        <v>264</v>
      </c>
      <c r="C8" s="142" t="s">
        <v>206</v>
      </c>
      <c r="D8" s="213" t="s">
        <v>207</v>
      </c>
      <c r="E8" s="143" t="s">
        <v>237</v>
      </c>
    </row>
    <row r="9" spans="1:9" hidden="1">
      <c r="A9" s="145" t="s">
        <v>42</v>
      </c>
      <c r="B9" s="149" t="s">
        <v>265</v>
      </c>
      <c r="C9" s="140">
        <v>45.71</v>
      </c>
      <c r="D9" s="140">
        <v>48.54</v>
      </c>
      <c r="E9" s="141" t="s">
        <v>701</v>
      </c>
      <c r="G9" s="182"/>
      <c r="H9" s="182"/>
      <c r="I9" s="182"/>
    </row>
    <row r="10" spans="1:9" hidden="1">
      <c r="A10" s="136" t="s">
        <v>43</v>
      </c>
      <c r="B10" s="149" t="s">
        <v>265</v>
      </c>
      <c r="C10" s="130">
        <v>64.42</v>
      </c>
      <c r="D10" s="130">
        <v>68.37</v>
      </c>
      <c r="E10" s="132" t="s">
        <v>701</v>
      </c>
      <c r="G10" s="182"/>
      <c r="H10" s="182"/>
      <c r="I10" s="182"/>
    </row>
    <row r="11" spans="1:9" hidden="1">
      <c r="A11" s="136" t="s">
        <v>44</v>
      </c>
      <c r="B11" s="149" t="s">
        <v>265</v>
      </c>
      <c r="C11" s="130">
        <v>26.4</v>
      </c>
      <c r="D11" s="130">
        <v>27.9</v>
      </c>
      <c r="E11" s="132" t="s">
        <v>701</v>
      </c>
      <c r="G11" s="182"/>
      <c r="H11" s="182"/>
      <c r="I11" s="182"/>
    </row>
    <row r="12" spans="1:9" hidden="1">
      <c r="A12" s="136" t="s">
        <v>45</v>
      </c>
      <c r="B12" s="149" t="s">
        <v>265</v>
      </c>
      <c r="C12" s="130">
        <v>30.9</v>
      </c>
      <c r="D12" s="130">
        <v>32.64</v>
      </c>
      <c r="E12" s="132" t="s">
        <v>701</v>
      </c>
      <c r="G12" s="182"/>
      <c r="H12" s="182"/>
      <c r="I12" s="182"/>
    </row>
    <row r="13" spans="1:9" hidden="1">
      <c r="A13" s="136" t="s">
        <v>46</v>
      </c>
      <c r="B13" s="149" t="s">
        <v>265</v>
      </c>
      <c r="C13" s="130">
        <v>38.090000000000003</v>
      </c>
      <c r="D13" s="130">
        <v>40.380000000000003</v>
      </c>
      <c r="E13" s="132" t="s">
        <v>701</v>
      </c>
      <c r="G13" s="182"/>
      <c r="H13" s="182"/>
      <c r="I13" s="182"/>
    </row>
    <row r="14" spans="1:9" hidden="1">
      <c r="A14" s="136" t="s">
        <v>47</v>
      </c>
      <c r="B14" s="149" t="s">
        <v>265</v>
      </c>
      <c r="C14" s="130">
        <v>37.18</v>
      </c>
      <c r="D14" s="130">
        <v>39.72</v>
      </c>
      <c r="E14" s="132" t="s">
        <v>701</v>
      </c>
      <c r="G14" s="182"/>
      <c r="H14" s="182"/>
      <c r="I14" s="182"/>
    </row>
    <row r="15" spans="1:9" hidden="1">
      <c r="A15" s="136" t="s">
        <v>48</v>
      </c>
      <c r="B15" s="149" t="s">
        <v>265</v>
      </c>
      <c r="C15" s="130">
        <v>35.28</v>
      </c>
      <c r="D15" s="130">
        <v>37.36</v>
      </c>
      <c r="E15" s="132" t="s">
        <v>701</v>
      </c>
      <c r="G15" s="182"/>
      <c r="H15" s="182"/>
      <c r="I15" s="182"/>
    </row>
    <row r="16" spans="1:9" hidden="1">
      <c r="A16" s="136" t="s">
        <v>49</v>
      </c>
      <c r="B16" s="149" t="s">
        <v>265</v>
      </c>
      <c r="C16" s="130">
        <v>47.44</v>
      </c>
      <c r="D16" s="130">
        <v>50.8</v>
      </c>
      <c r="E16" s="132" t="s">
        <v>701</v>
      </c>
      <c r="G16" s="182"/>
      <c r="H16" s="182"/>
      <c r="I16" s="182"/>
    </row>
    <row r="17" spans="1:9" hidden="1">
      <c r="A17" s="136" t="s">
        <v>50</v>
      </c>
      <c r="B17" s="149" t="s">
        <v>265</v>
      </c>
      <c r="C17" s="130">
        <v>60.51</v>
      </c>
      <c r="D17" s="130">
        <v>64.08</v>
      </c>
      <c r="E17" s="132" t="s">
        <v>701</v>
      </c>
      <c r="G17" s="182"/>
      <c r="H17" s="182"/>
      <c r="I17" s="182"/>
    </row>
    <row r="18" spans="1:9" hidden="1">
      <c r="A18" s="136" t="s">
        <v>238</v>
      </c>
      <c r="B18" s="149" t="s">
        <v>265</v>
      </c>
      <c r="C18" s="130">
        <v>81.62</v>
      </c>
      <c r="D18" s="130">
        <v>86.3</v>
      </c>
      <c r="E18" s="132" t="s">
        <v>701</v>
      </c>
      <c r="G18" s="182"/>
      <c r="H18" s="182"/>
      <c r="I18" s="182"/>
    </row>
    <row r="19" spans="1:9" hidden="1">
      <c r="A19" s="136" t="s">
        <v>51</v>
      </c>
      <c r="B19" s="149" t="s">
        <v>265</v>
      </c>
      <c r="C19" s="130">
        <v>74.760000000000005</v>
      </c>
      <c r="D19" s="130">
        <v>80.23</v>
      </c>
      <c r="E19" s="132" t="s">
        <v>701</v>
      </c>
      <c r="G19" s="182"/>
      <c r="H19" s="182"/>
      <c r="I19" s="182"/>
    </row>
    <row r="20" spans="1:9" hidden="1">
      <c r="A20" s="136" t="s">
        <v>52</v>
      </c>
      <c r="B20" s="149" t="s">
        <v>265</v>
      </c>
      <c r="C20" s="130">
        <v>80.8</v>
      </c>
      <c r="D20" s="130">
        <v>86.22</v>
      </c>
      <c r="E20" s="132" t="s">
        <v>701</v>
      </c>
      <c r="G20" s="182"/>
      <c r="H20" s="182"/>
      <c r="I20" s="182"/>
    </row>
    <row r="21" spans="1:9" hidden="1">
      <c r="A21" s="136" t="s">
        <v>239</v>
      </c>
      <c r="B21" s="149" t="s">
        <v>265</v>
      </c>
      <c r="C21" s="130">
        <v>107.36</v>
      </c>
      <c r="D21" s="130">
        <v>113.9</v>
      </c>
      <c r="E21" s="132" t="s">
        <v>701</v>
      </c>
      <c r="G21" s="182"/>
      <c r="H21" s="182"/>
      <c r="I21" s="182"/>
    </row>
    <row r="22" spans="1:9" hidden="1">
      <c r="A22" s="136" t="s">
        <v>53</v>
      </c>
      <c r="B22" s="149" t="s">
        <v>265</v>
      </c>
      <c r="C22" s="130">
        <v>67</v>
      </c>
      <c r="D22" s="130">
        <v>71.819999999999993</v>
      </c>
      <c r="E22" s="132" t="s">
        <v>701</v>
      </c>
      <c r="G22" s="182"/>
      <c r="H22" s="182"/>
      <c r="I22" s="182"/>
    </row>
    <row r="23" spans="1:9" hidden="1">
      <c r="A23" s="136" t="s">
        <v>54</v>
      </c>
      <c r="B23" s="149" t="s">
        <v>265</v>
      </c>
      <c r="C23" s="130">
        <v>93.03</v>
      </c>
      <c r="D23" s="130">
        <v>97.82</v>
      </c>
      <c r="E23" s="132" t="s">
        <v>701</v>
      </c>
      <c r="G23" s="182"/>
      <c r="H23" s="182"/>
      <c r="I23" s="182"/>
    </row>
    <row r="24" spans="1:9" hidden="1">
      <c r="A24" s="136" t="s">
        <v>240</v>
      </c>
      <c r="B24" s="149" t="s">
        <v>265</v>
      </c>
      <c r="C24" s="130">
        <v>61.54</v>
      </c>
      <c r="D24" s="130">
        <v>65.03</v>
      </c>
      <c r="E24" s="132" t="s">
        <v>701</v>
      </c>
      <c r="G24" s="182"/>
      <c r="H24" s="182"/>
      <c r="I24" s="182"/>
    </row>
    <row r="25" spans="1:9" hidden="1">
      <c r="A25" s="136" t="s">
        <v>241</v>
      </c>
      <c r="B25" s="149" t="s">
        <v>265</v>
      </c>
      <c r="C25" s="130">
        <v>64.81</v>
      </c>
      <c r="D25" s="130">
        <v>68.75</v>
      </c>
      <c r="E25" s="132" t="s">
        <v>701</v>
      </c>
      <c r="G25" s="182"/>
      <c r="H25" s="182"/>
      <c r="I25" s="182"/>
    </row>
    <row r="26" spans="1:9" hidden="1">
      <c r="A26" s="136" t="s">
        <v>55</v>
      </c>
      <c r="B26" s="149" t="s">
        <v>265</v>
      </c>
      <c r="C26" s="130">
        <v>77.37</v>
      </c>
      <c r="D26" s="130">
        <v>82.5</v>
      </c>
      <c r="E26" s="132" t="s">
        <v>701</v>
      </c>
      <c r="G26" s="182"/>
      <c r="H26" s="182"/>
      <c r="I26" s="182"/>
    </row>
    <row r="27" spans="1:9" hidden="1">
      <c r="A27" s="136" t="s">
        <v>56</v>
      </c>
      <c r="B27" s="149" t="s">
        <v>265</v>
      </c>
      <c r="C27" s="130">
        <v>61.83</v>
      </c>
      <c r="D27" s="130">
        <v>65.66</v>
      </c>
      <c r="E27" s="132" t="s">
        <v>701</v>
      </c>
      <c r="G27" s="182"/>
      <c r="H27" s="182"/>
      <c r="I27" s="182"/>
    </row>
    <row r="28" spans="1:9" hidden="1">
      <c r="A28" s="136" t="s">
        <v>57</v>
      </c>
      <c r="B28" s="149" t="s">
        <v>265</v>
      </c>
      <c r="C28" s="130">
        <v>99.2</v>
      </c>
      <c r="D28" s="130">
        <v>105</v>
      </c>
      <c r="E28" s="132" t="s">
        <v>701</v>
      </c>
      <c r="G28" s="182"/>
      <c r="H28" s="182"/>
      <c r="I28" s="182"/>
    </row>
    <row r="29" spans="1:9" hidden="1">
      <c r="A29" s="136" t="s">
        <v>58</v>
      </c>
      <c r="B29" s="149" t="s">
        <v>265</v>
      </c>
      <c r="C29" s="130">
        <v>83.55</v>
      </c>
      <c r="D29" s="130">
        <v>88.5</v>
      </c>
      <c r="E29" s="132" t="s">
        <v>701</v>
      </c>
      <c r="G29" s="182"/>
      <c r="H29" s="182"/>
      <c r="I29" s="182"/>
    </row>
    <row r="30" spans="1:9" hidden="1">
      <c r="A30" s="136" t="s">
        <v>59</v>
      </c>
      <c r="B30" s="149" t="s">
        <v>265</v>
      </c>
      <c r="C30" s="130">
        <v>40.03</v>
      </c>
      <c r="D30" s="130">
        <v>42.44</v>
      </c>
      <c r="E30" s="132" t="s">
        <v>701</v>
      </c>
      <c r="G30" s="182"/>
      <c r="H30" s="182"/>
      <c r="I30" s="182"/>
    </row>
    <row r="31" spans="1:9" hidden="1">
      <c r="A31" s="136" t="s">
        <v>60</v>
      </c>
      <c r="B31" s="149" t="s">
        <v>265</v>
      </c>
      <c r="C31" s="130">
        <v>35.49</v>
      </c>
      <c r="D31" s="130">
        <v>37.42</v>
      </c>
      <c r="E31" s="132" t="s">
        <v>701</v>
      </c>
      <c r="G31" s="182"/>
      <c r="H31" s="182"/>
      <c r="I31" s="182"/>
    </row>
    <row r="32" spans="1:9" hidden="1">
      <c r="A32" s="136" t="s">
        <v>61</v>
      </c>
      <c r="B32" s="149" t="s">
        <v>265</v>
      </c>
      <c r="C32" s="130">
        <v>47.26</v>
      </c>
      <c r="D32" s="130">
        <v>50.15</v>
      </c>
      <c r="E32" s="132" t="s">
        <v>701</v>
      </c>
      <c r="G32" s="182"/>
      <c r="H32" s="182"/>
      <c r="I32" s="182"/>
    </row>
    <row r="33" spans="1:9" hidden="1">
      <c r="A33" s="136" t="s">
        <v>62</v>
      </c>
      <c r="B33" s="149" t="s">
        <v>265</v>
      </c>
      <c r="C33" s="130">
        <v>48.88</v>
      </c>
      <c r="D33" s="130">
        <v>51.56</v>
      </c>
      <c r="E33" s="132" t="s">
        <v>701</v>
      </c>
      <c r="G33" s="182"/>
      <c r="H33" s="182"/>
      <c r="I33" s="182"/>
    </row>
    <row r="34" spans="1:9" hidden="1">
      <c r="A34" s="136" t="s">
        <v>63</v>
      </c>
      <c r="B34" s="149" t="s">
        <v>265</v>
      </c>
      <c r="C34" s="130">
        <v>38.22</v>
      </c>
      <c r="D34" s="130">
        <v>40.58</v>
      </c>
      <c r="E34" s="132" t="s">
        <v>701</v>
      </c>
      <c r="G34" s="182"/>
      <c r="H34" s="182"/>
      <c r="I34" s="182"/>
    </row>
    <row r="35" spans="1:9" hidden="1">
      <c r="A35" s="136" t="s">
        <v>64</v>
      </c>
      <c r="B35" s="149" t="s">
        <v>265</v>
      </c>
      <c r="C35" s="130">
        <v>67.819999999999993</v>
      </c>
      <c r="D35" s="130">
        <v>72.03</v>
      </c>
      <c r="E35" s="132" t="s">
        <v>701</v>
      </c>
      <c r="G35" s="182"/>
      <c r="H35" s="182"/>
      <c r="I35" s="182"/>
    </row>
    <row r="36" spans="1:9" hidden="1">
      <c r="A36" s="136" t="s">
        <v>65</v>
      </c>
      <c r="B36" s="149" t="s">
        <v>265</v>
      </c>
      <c r="C36" s="130">
        <v>84.97</v>
      </c>
      <c r="D36" s="130">
        <v>90.24</v>
      </c>
      <c r="E36" s="132" t="s">
        <v>701</v>
      </c>
      <c r="G36" s="182"/>
      <c r="H36" s="182"/>
      <c r="I36" s="182"/>
    </row>
    <row r="37" spans="1:9" hidden="1">
      <c r="A37" s="136" t="s">
        <v>66</v>
      </c>
      <c r="B37" s="149" t="s">
        <v>265</v>
      </c>
      <c r="C37" s="130">
        <v>61.52</v>
      </c>
      <c r="D37" s="130">
        <v>65.680000000000007</v>
      </c>
      <c r="E37" s="132" t="s">
        <v>701</v>
      </c>
      <c r="G37" s="182"/>
      <c r="H37" s="182"/>
      <c r="I37" s="182"/>
    </row>
    <row r="38" spans="1:9" hidden="1">
      <c r="A38" s="136" t="s">
        <v>67</v>
      </c>
      <c r="B38" s="149" t="s">
        <v>265</v>
      </c>
      <c r="C38" s="130">
        <v>56.4</v>
      </c>
      <c r="D38" s="130">
        <v>59.94</v>
      </c>
      <c r="E38" s="132" t="s">
        <v>701</v>
      </c>
      <c r="G38" s="182"/>
      <c r="H38" s="182"/>
      <c r="I38" s="182"/>
    </row>
    <row r="39" spans="1:9" hidden="1">
      <c r="A39" s="136" t="s">
        <v>68</v>
      </c>
      <c r="B39" s="149" t="s">
        <v>265</v>
      </c>
      <c r="C39" s="130">
        <v>43.34</v>
      </c>
      <c r="D39" s="130">
        <v>46.29</v>
      </c>
      <c r="E39" s="130">
        <v>50.77</v>
      </c>
      <c r="G39" s="182"/>
      <c r="H39" s="182"/>
      <c r="I39" s="182"/>
    </row>
    <row r="40" spans="1:9" hidden="1">
      <c r="A40" s="136" t="s">
        <v>69</v>
      </c>
      <c r="B40" s="149" t="s">
        <v>265</v>
      </c>
      <c r="C40" s="130">
        <v>57.08</v>
      </c>
      <c r="D40" s="130">
        <v>60.62</v>
      </c>
      <c r="E40" s="132" t="s">
        <v>701</v>
      </c>
      <c r="G40" s="182"/>
      <c r="H40" s="182"/>
      <c r="I40" s="182"/>
    </row>
    <row r="41" spans="1:9" hidden="1">
      <c r="A41" s="136" t="s">
        <v>70</v>
      </c>
      <c r="B41" s="149" t="s">
        <v>265</v>
      </c>
      <c r="C41" s="130">
        <v>29.04</v>
      </c>
      <c r="D41" s="130">
        <v>30.92</v>
      </c>
      <c r="E41" s="130">
        <v>33.86</v>
      </c>
      <c r="G41" s="182"/>
      <c r="H41" s="182"/>
      <c r="I41" s="182"/>
    </row>
    <row r="42" spans="1:9" hidden="1">
      <c r="A42" s="136" t="s">
        <v>71</v>
      </c>
      <c r="B42" s="149" t="s">
        <v>265</v>
      </c>
      <c r="C42" s="130">
        <v>122.87</v>
      </c>
      <c r="D42" s="130">
        <v>130.37</v>
      </c>
      <c r="E42" s="132" t="s">
        <v>701</v>
      </c>
      <c r="G42" s="182"/>
      <c r="H42" s="182"/>
      <c r="I42" s="182"/>
    </row>
    <row r="43" spans="1:9" hidden="1">
      <c r="A43" s="136" t="s">
        <v>72</v>
      </c>
      <c r="B43" s="149" t="s">
        <v>265</v>
      </c>
      <c r="C43" s="130">
        <v>83.64</v>
      </c>
      <c r="D43" s="130">
        <v>89.02</v>
      </c>
      <c r="E43" s="132" t="s">
        <v>701</v>
      </c>
      <c r="G43" s="182"/>
      <c r="H43" s="182"/>
      <c r="I43" s="182"/>
    </row>
    <row r="44" spans="1:9" hidden="1">
      <c r="A44" s="136" t="s">
        <v>73</v>
      </c>
      <c r="B44" s="149" t="s">
        <v>265</v>
      </c>
      <c r="C44" s="130">
        <v>100.94</v>
      </c>
      <c r="D44" s="130">
        <v>107.67</v>
      </c>
      <c r="E44" s="132" t="s">
        <v>701</v>
      </c>
      <c r="G44" s="182"/>
      <c r="H44" s="182"/>
      <c r="I44" s="182"/>
    </row>
    <row r="45" spans="1:9" hidden="1">
      <c r="A45" s="136" t="s">
        <v>242</v>
      </c>
      <c r="B45" s="149" t="s">
        <v>265</v>
      </c>
      <c r="C45" s="130">
        <v>87.62</v>
      </c>
      <c r="D45" s="130">
        <v>92.49</v>
      </c>
      <c r="E45" s="132" t="s">
        <v>701</v>
      </c>
      <c r="G45" s="182"/>
      <c r="H45" s="182"/>
      <c r="I45" s="182"/>
    </row>
    <row r="46" spans="1:9" hidden="1">
      <c r="A46" s="136" t="s">
        <v>74</v>
      </c>
      <c r="B46" s="149" t="s">
        <v>265</v>
      </c>
      <c r="C46" s="130">
        <v>34.69</v>
      </c>
      <c r="D46" s="130">
        <v>37.29</v>
      </c>
      <c r="E46" s="130">
        <v>40.590000000000003</v>
      </c>
      <c r="G46" s="182"/>
      <c r="H46" s="182"/>
      <c r="I46" s="182"/>
    </row>
    <row r="47" spans="1:9" hidden="1">
      <c r="A47" s="136" t="s">
        <v>75</v>
      </c>
      <c r="B47" s="149" t="s">
        <v>265</v>
      </c>
      <c r="C47" s="130">
        <v>65.86</v>
      </c>
      <c r="D47" s="130">
        <v>70.14</v>
      </c>
      <c r="E47" s="130">
        <v>76.819999999999993</v>
      </c>
      <c r="G47" s="182"/>
      <c r="H47" s="182"/>
      <c r="I47" s="182"/>
    </row>
    <row r="48" spans="1:9" hidden="1">
      <c r="A48" s="136" t="s">
        <v>76</v>
      </c>
      <c r="B48" s="149" t="s">
        <v>265</v>
      </c>
      <c r="C48" s="130">
        <v>37.32</v>
      </c>
      <c r="D48" s="130">
        <v>40.08</v>
      </c>
      <c r="E48" s="132" t="s">
        <v>701</v>
      </c>
      <c r="G48" s="182"/>
      <c r="H48" s="182"/>
      <c r="I48" s="182"/>
    </row>
    <row r="49" spans="1:9" hidden="1">
      <c r="A49" s="136" t="s">
        <v>77</v>
      </c>
      <c r="B49" s="149" t="s">
        <v>265</v>
      </c>
      <c r="C49" s="130">
        <v>55.61</v>
      </c>
      <c r="D49" s="130">
        <v>58.7</v>
      </c>
      <c r="E49" s="132" t="s">
        <v>701</v>
      </c>
      <c r="G49" s="182"/>
      <c r="H49" s="182"/>
      <c r="I49" s="182"/>
    </row>
    <row r="50" spans="1:9" hidden="1">
      <c r="A50" s="136" t="s">
        <v>78</v>
      </c>
      <c r="B50" s="149" t="s">
        <v>265</v>
      </c>
      <c r="C50" s="130">
        <v>79.98</v>
      </c>
      <c r="D50" s="130">
        <v>84.64</v>
      </c>
      <c r="E50" s="132" t="s">
        <v>701</v>
      </c>
      <c r="G50" s="182"/>
      <c r="H50" s="182"/>
      <c r="I50" s="182"/>
    </row>
    <row r="51" spans="1:9" hidden="1">
      <c r="A51" s="136" t="s">
        <v>79</v>
      </c>
      <c r="B51" s="149" t="s">
        <v>265</v>
      </c>
      <c r="C51" s="130">
        <v>51.87</v>
      </c>
      <c r="D51" s="130">
        <v>55.38</v>
      </c>
      <c r="E51" s="132" t="s">
        <v>701</v>
      </c>
      <c r="G51" s="182"/>
      <c r="H51" s="182"/>
      <c r="I51" s="182"/>
    </row>
    <row r="52" spans="1:9" hidden="1">
      <c r="A52" s="136" t="s">
        <v>80</v>
      </c>
      <c r="B52" s="149" t="s">
        <v>265</v>
      </c>
      <c r="C52" s="130">
        <v>74.36</v>
      </c>
      <c r="D52" s="130">
        <v>79.709999999999994</v>
      </c>
      <c r="E52" s="132" t="s">
        <v>701</v>
      </c>
      <c r="G52" s="182"/>
      <c r="H52" s="182"/>
      <c r="I52" s="182"/>
    </row>
    <row r="53" spans="1:9" hidden="1">
      <c r="A53" s="136" t="s">
        <v>81</v>
      </c>
      <c r="B53" s="149" t="s">
        <v>265</v>
      </c>
      <c r="C53" s="130">
        <v>99.66</v>
      </c>
      <c r="D53" s="130">
        <v>105.79</v>
      </c>
      <c r="E53" s="132" t="s">
        <v>701</v>
      </c>
      <c r="G53" s="182"/>
      <c r="H53" s="182"/>
      <c r="I53" s="182"/>
    </row>
    <row r="54" spans="1:9" hidden="1">
      <c r="A54" s="136" t="s">
        <v>82</v>
      </c>
      <c r="B54" s="149" t="s">
        <v>265</v>
      </c>
      <c r="C54" s="130">
        <v>58.08</v>
      </c>
      <c r="D54" s="130">
        <v>61.95</v>
      </c>
      <c r="E54" s="132" t="s">
        <v>701</v>
      </c>
      <c r="G54" s="182"/>
      <c r="H54" s="182"/>
      <c r="I54" s="182"/>
    </row>
    <row r="55" spans="1:9" hidden="1">
      <c r="A55" s="136" t="s">
        <v>83</v>
      </c>
      <c r="B55" s="149" t="s">
        <v>265</v>
      </c>
      <c r="C55" s="130">
        <v>80.3</v>
      </c>
      <c r="D55" s="130">
        <v>85.59</v>
      </c>
      <c r="E55" s="132" t="s">
        <v>701</v>
      </c>
      <c r="G55" s="182"/>
      <c r="H55" s="182"/>
      <c r="I55" s="182"/>
    </row>
    <row r="56" spans="1:9" hidden="1">
      <c r="A56" s="136" t="s">
        <v>84</v>
      </c>
      <c r="B56" s="149" t="s">
        <v>265</v>
      </c>
      <c r="C56" s="130">
        <v>35.909999999999997</v>
      </c>
      <c r="D56" s="130">
        <v>38</v>
      </c>
      <c r="E56" s="132" t="s">
        <v>701</v>
      </c>
      <c r="G56" s="182"/>
      <c r="H56" s="182"/>
      <c r="I56" s="182"/>
    </row>
    <row r="57" spans="1:9" hidden="1">
      <c r="A57" s="136" t="s">
        <v>85</v>
      </c>
      <c r="B57" s="149" t="s">
        <v>265</v>
      </c>
      <c r="C57" s="130">
        <v>67.05</v>
      </c>
      <c r="D57" s="130">
        <v>71.42</v>
      </c>
      <c r="E57" s="132" t="s">
        <v>701</v>
      </c>
      <c r="G57" s="182"/>
      <c r="H57" s="182"/>
      <c r="I57" s="182"/>
    </row>
    <row r="58" spans="1:9" hidden="1">
      <c r="A58" s="136" t="s">
        <v>86</v>
      </c>
      <c r="B58" s="149" t="s">
        <v>265</v>
      </c>
      <c r="C58" s="130">
        <v>119.6</v>
      </c>
      <c r="D58" s="130">
        <v>126.75</v>
      </c>
      <c r="E58" s="132" t="s">
        <v>701</v>
      </c>
      <c r="G58" s="182"/>
      <c r="H58" s="182"/>
      <c r="I58" s="182"/>
    </row>
    <row r="59" spans="1:9" hidden="1">
      <c r="A59" s="136" t="s">
        <v>87</v>
      </c>
      <c r="B59" s="149" t="s">
        <v>265</v>
      </c>
      <c r="C59" s="130">
        <v>49.22</v>
      </c>
      <c r="D59" s="130">
        <v>52.82</v>
      </c>
      <c r="E59" s="132" t="s">
        <v>701</v>
      </c>
      <c r="G59" s="182"/>
      <c r="H59" s="182"/>
      <c r="I59" s="182"/>
    </row>
    <row r="60" spans="1:9" hidden="1">
      <c r="A60" s="136" t="s">
        <v>88</v>
      </c>
      <c r="B60" s="149" t="s">
        <v>265</v>
      </c>
      <c r="C60" s="130">
        <v>80.400000000000006</v>
      </c>
      <c r="D60" s="130">
        <v>85.79</v>
      </c>
      <c r="E60" s="132" t="s">
        <v>701</v>
      </c>
      <c r="G60" s="182"/>
      <c r="H60" s="182"/>
      <c r="I60" s="182"/>
    </row>
    <row r="61" spans="1:9" hidden="1">
      <c r="A61" s="136" t="s">
        <v>89</v>
      </c>
      <c r="B61" s="149" t="s">
        <v>265</v>
      </c>
      <c r="C61" s="130">
        <v>89.42</v>
      </c>
      <c r="D61" s="130">
        <v>95.27</v>
      </c>
      <c r="E61" s="132" t="s">
        <v>701</v>
      </c>
      <c r="G61" s="182"/>
      <c r="H61" s="182"/>
      <c r="I61" s="182"/>
    </row>
    <row r="62" spans="1:9" hidden="1">
      <c r="A62" s="136" t="s">
        <v>90</v>
      </c>
      <c r="B62" s="149" t="s">
        <v>265</v>
      </c>
      <c r="C62" s="130">
        <v>63.39</v>
      </c>
      <c r="D62" s="130">
        <v>67.22</v>
      </c>
      <c r="E62" s="132" t="s">
        <v>701</v>
      </c>
      <c r="G62" s="182"/>
      <c r="H62" s="182"/>
      <c r="I62" s="182"/>
    </row>
    <row r="63" spans="1:9" hidden="1">
      <c r="A63" s="136" t="s">
        <v>91</v>
      </c>
      <c r="B63" s="149" t="s">
        <v>265</v>
      </c>
      <c r="C63" s="130">
        <v>82.49</v>
      </c>
      <c r="D63" s="130">
        <v>87.22</v>
      </c>
      <c r="E63" s="132" t="s">
        <v>701</v>
      </c>
      <c r="G63" s="182"/>
      <c r="H63" s="182"/>
      <c r="I63" s="182"/>
    </row>
    <row r="64" spans="1:9" hidden="1">
      <c r="A64" s="136" t="s">
        <v>92</v>
      </c>
      <c r="B64" s="149" t="s">
        <v>265</v>
      </c>
      <c r="C64" s="130">
        <v>69.86</v>
      </c>
      <c r="D64" s="130">
        <v>74.52</v>
      </c>
      <c r="E64" s="132" t="s">
        <v>701</v>
      </c>
      <c r="G64" s="182"/>
      <c r="H64" s="182"/>
      <c r="I64" s="182"/>
    </row>
    <row r="65" spans="1:9" hidden="1">
      <c r="A65" s="136" t="s">
        <v>93</v>
      </c>
      <c r="B65" s="149" t="s">
        <v>265</v>
      </c>
      <c r="C65" s="130">
        <v>50.92</v>
      </c>
      <c r="D65" s="130">
        <v>53.65</v>
      </c>
      <c r="E65" s="132" t="s">
        <v>701</v>
      </c>
      <c r="G65" s="182"/>
      <c r="H65" s="182"/>
      <c r="I65" s="182"/>
    </row>
    <row r="66" spans="1:9" hidden="1">
      <c r="A66" s="136" t="s">
        <v>94</v>
      </c>
      <c r="B66" s="149" t="s">
        <v>265</v>
      </c>
      <c r="C66" s="130">
        <v>32.26</v>
      </c>
      <c r="D66" s="130">
        <v>34.090000000000003</v>
      </c>
      <c r="E66" s="132" t="s">
        <v>701</v>
      </c>
      <c r="G66" s="182"/>
      <c r="H66" s="182"/>
      <c r="I66" s="182"/>
    </row>
    <row r="67" spans="1:9" hidden="1">
      <c r="A67" s="136" t="s">
        <v>95</v>
      </c>
      <c r="B67" s="149" t="s">
        <v>265</v>
      </c>
      <c r="C67" s="130">
        <v>65.97</v>
      </c>
      <c r="D67" s="130">
        <v>70.239999999999995</v>
      </c>
      <c r="E67" s="132" t="s">
        <v>701</v>
      </c>
      <c r="G67" s="182"/>
      <c r="H67" s="182"/>
      <c r="I67" s="182"/>
    </row>
    <row r="68" spans="1:9" hidden="1">
      <c r="A68" s="136" t="s">
        <v>96</v>
      </c>
      <c r="B68" s="149" t="s">
        <v>265</v>
      </c>
      <c r="C68" s="130">
        <v>50.55</v>
      </c>
      <c r="D68" s="130">
        <v>53.91</v>
      </c>
      <c r="E68" s="132" t="s">
        <v>701</v>
      </c>
      <c r="G68" s="182"/>
      <c r="H68" s="182"/>
      <c r="I68" s="182"/>
    </row>
    <row r="69" spans="1:9" hidden="1">
      <c r="A69" s="136" t="s">
        <v>97</v>
      </c>
      <c r="B69" s="149" t="s">
        <v>265</v>
      </c>
      <c r="C69" s="130">
        <v>78.44</v>
      </c>
      <c r="D69" s="130">
        <v>83.29</v>
      </c>
      <c r="E69" s="132" t="s">
        <v>701</v>
      </c>
      <c r="G69" s="182"/>
      <c r="H69" s="182"/>
      <c r="I69" s="182"/>
    </row>
    <row r="70" spans="1:9" hidden="1">
      <c r="A70" s="136" t="s">
        <v>243</v>
      </c>
      <c r="B70" s="149" t="s">
        <v>265</v>
      </c>
      <c r="C70" s="130">
        <v>104.76</v>
      </c>
      <c r="D70" s="130">
        <v>111.27</v>
      </c>
      <c r="E70" s="132" t="s">
        <v>701</v>
      </c>
      <c r="G70" s="182"/>
      <c r="H70" s="182"/>
      <c r="I70" s="182"/>
    </row>
    <row r="71" spans="1:9" hidden="1">
      <c r="A71" s="136" t="s">
        <v>244</v>
      </c>
      <c r="B71" s="149" t="s">
        <v>265</v>
      </c>
      <c r="C71" s="130">
        <v>55.68</v>
      </c>
      <c r="D71" s="130">
        <v>59.91</v>
      </c>
      <c r="E71" s="132" t="s">
        <v>701</v>
      </c>
      <c r="G71" s="182"/>
      <c r="H71" s="182"/>
      <c r="I71" s="182"/>
    </row>
    <row r="72" spans="1:9" hidden="1">
      <c r="A72" s="136" t="s">
        <v>98</v>
      </c>
      <c r="B72" s="149" t="s">
        <v>265</v>
      </c>
      <c r="C72" s="130">
        <v>65.260000000000005</v>
      </c>
      <c r="D72" s="130">
        <v>69.19</v>
      </c>
      <c r="E72" s="132" t="s">
        <v>701</v>
      </c>
      <c r="G72" s="182"/>
      <c r="H72" s="182"/>
      <c r="I72" s="182"/>
    </row>
    <row r="73" spans="1:9" hidden="1">
      <c r="A73" s="136" t="s">
        <v>245</v>
      </c>
      <c r="B73" s="149" t="s">
        <v>265</v>
      </c>
      <c r="C73" s="130">
        <v>80.39</v>
      </c>
      <c r="D73" s="130">
        <v>85.66</v>
      </c>
      <c r="E73" s="132" t="s">
        <v>701</v>
      </c>
      <c r="G73" s="182"/>
      <c r="H73" s="182"/>
      <c r="I73" s="182"/>
    </row>
    <row r="74" spans="1:9" hidden="1">
      <c r="A74" s="136" t="s">
        <v>99</v>
      </c>
      <c r="B74" s="149" t="s">
        <v>265</v>
      </c>
      <c r="C74" s="130">
        <v>81.99</v>
      </c>
      <c r="D74" s="130">
        <v>86.56</v>
      </c>
      <c r="E74" s="132" t="s">
        <v>701</v>
      </c>
      <c r="G74" s="182"/>
      <c r="H74" s="182"/>
      <c r="I74" s="182"/>
    </row>
    <row r="75" spans="1:9" hidden="1">
      <c r="A75" s="136" t="s">
        <v>100</v>
      </c>
      <c r="B75" s="149" t="s">
        <v>265</v>
      </c>
      <c r="C75" s="130">
        <v>56.95</v>
      </c>
      <c r="D75" s="130">
        <v>60.87</v>
      </c>
      <c r="E75" s="132" t="s">
        <v>701</v>
      </c>
      <c r="G75" s="182"/>
      <c r="H75" s="182"/>
      <c r="I75" s="182"/>
    </row>
    <row r="76" spans="1:9" hidden="1">
      <c r="A76" s="136" t="s">
        <v>101</v>
      </c>
      <c r="B76" s="149" t="s">
        <v>265</v>
      </c>
      <c r="C76" s="130">
        <v>73.95</v>
      </c>
      <c r="D76" s="130">
        <v>78.239999999999995</v>
      </c>
      <c r="E76" s="132" t="s">
        <v>701</v>
      </c>
      <c r="G76" s="182"/>
      <c r="H76" s="182"/>
      <c r="I76" s="182"/>
    </row>
    <row r="77" spans="1:9" hidden="1">
      <c r="A77" s="136" t="s">
        <v>102</v>
      </c>
      <c r="B77" s="149" t="s">
        <v>265</v>
      </c>
      <c r="C77" s="130">
        <v>32.01</v>
      </c>
      <c r="D77" s="130">
        <v>34.200000000000003</v>
      </c>
      <c r="E77" s="132" t="s">
        <v>701</v>
      </c>
      <c r="G77" s="182"/>
      <c r="H77" s="182"/>
      <c r="I77" s="182"/>
    </row>
    <row r="78" spans="1:9" hidden="1">
      <c r="A78" s="136" t="s">
        <v>103</v>
      </c>
      <c r="B78" s="149" t="s">
        <v>265</v>
      </c>
      <c r="C78" s="130">
        <v>56.54</v>
      </c>
      <c r="D78" s="130">
        <v>60.14</v>
      </c>
      <c r="E78" s="132" t="s">
        <v>701</v>
      </c>
      <c r="G78" s="182"/>
      <c r="H78" s="182"/>
      <c r="I78" s="182"/>
    </row>
    <row r="79" spans="1:9" hidden="1">
      <c r="A79" s="136" t="s">
        <v>104</v>
      </c>
      <c r="B79" s="149" t="s">
        <v>265</v>
      </c>
      <c r="C79" s="130">
        <v>43.26</v>
      </c>
      <c r="D79" s="130">
        <v>45.8</v>
      </c>
      <c r="E79" s="132" t="s">
        <v>701</v>
      </c>
      <c r="G79" s="182"/>
      <c r="H79" s="182"/>
      <c r="I79" s="182"/>
    </row>
    <row r="80" spans="1:9" hidden="1">
      <c r="A80" s="136" t="s">
        <v>105</v>
      </c>
      <c r="B80" s="149" t="s">
        <v>265</v>
      </c>
      <c r="C80" s="130">
        <v>77.89</v>
      </c>
      <c r="D80" s="130">
        <v>82.41</v>
      </c>
      <c r="E80" s="132" t="s">
        <v>701</v>
      </c>
      <c r="G80" s="182"/>
      <c r="H80" s="182"/>
      <c r="I80" s="182"/>
    </row>
    <row r="81" spans="1:9" hidden="1">
      <c r="A81" s="136" t="s">
        <v>106</v>
      </c>
      <c r="B81" s="149" t="s">
        <v>265</v>
      </c>
      <c r="C81" s="130">
        <v>63.85</v>
      </c>
      <c r="D81" s="130">
        <v>67.760000000000005</v>
      </c>
      <c r="E81" s="132" t="s">
        <v>701</v>
      </c>
      <c r="G81" s="182"/>
      <c r="H81" s="182"/>
      <c r="I81" s="182"/>
    </row>
    <row r="82" spans="1:9" hidden="1">
      <c r="A82" s="136" t="s">
        <v>107</v>
      </c>
      <c r="B82" s="149" t="s">
        <v>265</v>
      </c>
      <c r="C82" s="130">
        <v>103.89</v>
      </c>
      <c r="D82" s="130">
        <v>109.73</v>
      </c>
      <c r="E82" s="132" t="s">
        <v>701</v>
      </c>
      <c r="G82" s="182"/>
      <c r="H82" s="182"/>
      <c r="I82" s="182"/>
    </row>
    <row r="83" spans="1:9" hidden="1">
      <c r="A83" s="136" t="s">
        <v>108</v>
      </c>
      <c r="B83" s="149" t="s">
        <v>265</v>
      </c>
      <c r="C83" s="130">
        <v>83.38</v>
      </c>
      <c r="D83" s="130">
        <v>89.14</v>
      </c>
      <c r="E83" s="132" t="s">
        <v>701</v>
      </c>
      <c r="G83" s="182"/>
      <c r="H83" s="182"/>
      <c r="I83" s="182"/>
    </row>
    <row r="84" spans="1:9" hidden="1">
      <c r="A84" s="136" t="s">
        <v>109</v>
      </c>
      <c r="B84" s="149" t="s">
        <v>265</v>
      </c>
      <c r="C84" s="130">
        <v>105.82</v>
      </c>
      <c r="D84" s="130">
        <v>112.89</v>
      </c>
      <c r="E84" s="132" t="s">
        <v>701</v>
      </c>
      <c r="G84" s="182"/>
      <c r="H84" s="182"/>
      <c r="I84" s="182"/>
    </row>
    <row r="85" spans="1:9" hidden="1">
      <c r="A85" s="136" t="s">
        <v>110</v>
      </c>
      <c r="B85" s="149" t="s">
        <v>265</v>
      </c>
      <c r="C85" s="130">
        <v>34.67</v>
      </c>
      <c r="D85" s="130">
        <v>36.83</v>
      </c>
      <c r="E85" s="130">
        <v>40.65</v>
      </c>
      <c r="G85" s="182"/>
      <c r="H85" s="182"/>
      <c r="I85" s="182"/>
    </row>
    <row r="86" spans="1:9" hidden="1">
      <c r="A86" s="136" t="s">
        <v>246</v>
      </c>
      <c r="B86" s="149" t="s">
        <v>265</v>
      </c>
      <c r="C86" s="130">
        <v>63.91</v>
      </c>
      <c r="D86" s="130">
        <v>67.430000000000007</v>
      </c>
      <c r="E86" s="132" t="s">
        <v>701</v>
      </c>
      <c r="G86" s="182"/>
      <c r="H86" s="182"/>
      <c r="I86" s="182"/>
    </row>
    <row r="87" spans="1:9" hidden="1">
      <c r="A87" s="136" t="s">
        <v>111</v>
      </c>
      <c r="B87" s="149" t="s">
        <v>265</v>
      </c>
      <c r="C87" s="130">
        <v>63.64</v>
      </c>
      <c r="D87" s="130">
        <v>67.61</v>
      </c>
      <c r="E87" s="132" t="s">
        <v>701</v>
      </c>
      <c r="G87" s="182"/>
      <c r="H87" s="182"/>
      <c r="I87" s="182"/>
    </row>
    <row r="88" spans="1:9" hidden="1">
      <c r="A88" s="136" t="s">
        <v>112</v>
      </c>
      <c r="B88" s="149" t="s">
        <v>265</v>
      </c>
      <c r="C88" s="130">
        <v>48.84</v>
      </c>
      <c r="D88" s="130">
        <v>51.96</v>
      </c>
      <c r="E88" s="132" t="s">
        <v>701</v>
      </c>
      <c r="G88" s="182"/>
      <c r="H88" s="182"/>
      <c r="I88" s="182"/>
    </row>
    <row r="89" spans="1:9" hidden="1">
      <c r="A89" s="136" t="s">
        <v>247</v>
      </c>
      <c r="B89" s="149" t="s">
        <v>265</v>
      </c>
      <c r="C89" s="130">
        <v>82.95</v>
      </c>
      <c r="D89" s="130">
        <v>88.1</v>
      </c>
      <c r="E89" s="132" t="s">
        <v>701</v>
      </c>
      <c r="G89" s="182"/>
      <c r="H89" s="182"/>
      <c r="I89" s="182"/>
    </row>
    <row r="90" spans="1:9" hidden="1">
      <c r="A90" s="136" t="s">
        <v>113</v>
      </c>
      <c r="B90" s="149" t="s">
        <v>265</v>
      </c>
      <c r="C90" s="130">
        <v>47.86</v>
      </c>
      <c r="D90" s="130">
        <v>51.53</v>
      </c>
      <c r="E90" s="132" t="s">
        <v>701</v>
      </c>
      <c r="G90" s="182"/>
      <c r="H90" s="182"/>
      <c r="I90" s="182"/>
    </row>
    <row r="91" spans="1:9" hidden="1">
      <c r="A91" s="136" t="s">
        <v>114</v>
      </c>
      <c r="B91" s="149" t="s">
        <v>265</v>
      </c>
      <c r="C91" s="130">
        <v>35.36</v>
      </c>
      <c r="D91" s="130">
        <v>37.6</v>
      </c>
      <c r="E91" s="132" t="s">
        <v>701</v>
      </c>
      <c r="G91" s="182"/>
      <c r="H91" s="182"/>
      <c r="I91" s="182"/>
    </row>
    <row r="92" spans="1:9" hidden="1">
      <c r="A92" s="136" t="s">
        <v>248</v>
      </c>
      <c r="B92" s="149" t="s">
        <v>265</v>
      </c>
      <c r="C92" s="130">
        <v>66.62</v>
      </c>
      <c r="D92" s="130">
        <v>70.790000000000006</v>
      </c>
      <c r="E92" s="132" t="s">
        <v>701</v>
      </c>
      <c r="G92" s="182"/>
      <c r="H92" s="182"/>
      <c r="I92" s="182"/>
    </row>
    <row r="93" spans="1:9" hidden="1">
      <c r="A93" s="136" t="s">
        <v>115</v>
      </c>
      <c r="B93" s="149" t="s">
        <v>265</v>
      </c>
      <c r="C93" s="130">
        <v>55.16</v>
      </c>
      <c r="D93" s="130">
        <v>58.27</v>
      </c>
      <c r="E93" s="130">
        <v>64.45</v>
      </c>
      <c r="G93" s="182"/>
      <c r="H93" s="182"/>
      <c r="I93" s="182"/>
    </row>
    <row r="94" spans="1:9" hidden="1">
      <c r="A94" s="136" t="s">
        <v>116</v>
      </c>
      <c r="B94" s="149" t="s">
        <v>265</v>
      </c>
      <c r="C94" s="130">
        <v>69.239999999999995</v>
      </c>
      <c r="D94" s="130">
        <v>73.400000000000006</v>
      </c>
      <c r="E94" s="130">
        <v>81.319999999999993</v>
      </c>
      <c r="G94" s="182"/>
      <c r="H94" s="182"/>
      <c r="I94" s="182"/>
    </row>
    <row r="95" spans="1:9" hidden="1">
      <c r="A95" s="136" t="s">
        <v>41</v>
      </c>
      <c r="B95" s="149" t="s">
        <v>265</v>
      </c>
      <c r="C95" s="130">
        <v>39.83</v>
      </c>
      <c r="D95" s="130">
        <v>42.58</v>
      </c>
      <c r="E95" s="130">
        <v>46.91</v>
      </c>
      <c r="G95" s="182"/>
      <c r="H95" s="182"/>
      <c r="I95" s="182"/>
    </row>
    <row r="96" spans="1:9" hidden="1">
      <c r="A96" s="136" t="s">
        <v>117</v>
      </c>
      <c r="B96" s="149" t="s">
        <v>265</v>
      </c>
      <c r="C96" s="130">
        <v>64.59</v>
      </c>
      <c r="D96" s="130">
        <v>68.69</v>
      </c>
      <c r="E96" s="132" t="s">
        <v>701</v>
      </c>
      <c r="G96" s="182"/>
      <c r="H96" s="182"/>
      <c r="I96" s="182"/>
    </row>
    <row r="97" spans="1:9" hidden="1">
      <c r="A97" s="136" t="s">
        <v>118</v>
      </c>
      <c r="B97" s="149" t="s">
        <v>265</v>
      </c>
      <c r="C97" s="130">
        <v>47.95</v>
      </c>
      <c r="D97" s="130">
        <v>50.82</v>
      </c>
      <c r="E97" s="132" t="s">
        <v>701</v>
      </c>
      <c r="G97" s="182"/>
      <c r="H97" s="182"/>
      <c r="I97" s="182"/>
    </row>
    <row r="98" spans="1:9" hidden="1">
      <c r="A98" s="136" t="s">
        <v>119</v>
      </c>
      <c r="B98" s="149" t="s">
        <v>265</v>
      </c>
      <c r="C98" s="130">
        <v>56.17</v>
      </c>
      <c r="D98" s="130">
        <v>60.08</v>
      </c>
      <c r="E98" s="130">
        <v>66.2</v>
      </c>
      <c r="G98" s="182"/>
      <c r="H98" s="182"/>
      <c r="I98" s="182"/>
    </row>
    <row r="99" spans="1:9" hidden="1">
      <c r="A99" s="136" t="s">
        <v>120</v>
      </c>
      <c r="B99" s="149" t="s">
        <v>265</v>
      </c>
      <c r="C99" s="130">
        <v>106.29</v>
      </c>
      <c r="D99" s="130">
        <v>113.02</v>
      </c>
      <c r="E99" s="130">
        <v>123.23</v>
      </c>
      <c r="G99" s="182"/>
      <c r="H99" s="182"/>
      <c r="I99" s="182"/>
    </row>
    <row r="100" spans="1:9" hidden="1">
      <c r="A100" s="136" t="s">
        <v>121</v>
      </c>
      <c r="B100" s="149" t="s">
        <v>265</v>
      </c>
      <c r="C100" s="130">
        <v>82.58</v>
      </c>
      <c r="D100" s="130">
        <v>88.37</v>
      </c>
      <c r="E100" s="130">
        <v>96.27</v>
      </c>
      <c r="G100" s="182"/>
      <c r="H100" s="182"/>
      <c r="I100" s="182"/>
    </row>
    <row r="101" spans="1:9" hidden="1">
      <c r="A101" s="136" t="s">
        <v>122</v>
      </c>
      <c r="B101" s="149" t="s">
        <v>265</v>
      </c>
      <c r="C101" s="130">
        <v>63.27</v>
      </c>
      <c r="D101" s="130">
        <v>66.91</v>
      </c>
      <c r="E101" s="132" t="s">
        <v>701</v>
      </c>
      <c r="G101" s="182"/>
      <c r="H101" s="182"/>
      <c r="I101" s="182"/>
    </row>
    <row r="102" spans="1:9" hidden="1">
      <c r="A102" s="136" t="s">
        <v>123</v>
      </c>
      <c r="B102" s="149" t="s">
        <v>265</v>
      </c>
      <c r="C102" s="130">
        <v>50.41</v>
      </c>
      <c r="D102" s="130">
        <v>53.48</v>
      </c>
      <c r="E102" s="132" t="s">
        <v>701</v>
      </c>
      <c r="G102" s="182"/>
      <c r="H102" s="182"/>
      <c r="I102" s="182"/>
    </row>
    <row r="103" spans="1:9" hidden="1">
      <c r="A103" s="136" t="s">
        <v>124</v>
      </c>
      <c r="B103" s="149" t="s">
        <v>265</v>
      </c>
      <c r="C103" s="130">
        <v>39.159999999999997</v>
      </c>
      <c r="D103" s="130">
        <v>41.78</v>
      </c>
      <c r="E103" s="132" t="s">
        <v>701</v>
      </c>
      <c r="G103" s="182"/>
      <c r="H103" s="182"/>
      <c r="I103" s="182"/>
    </row>
    <row r="104" spans="1:9" hidden="1">
      <c r="A104" s="136" t="s">
        <v>249</v>
      </c>
      <c r="B104" s="149" t="s">
        <v>265</v>
      </c>
      <c r="C104" s="130">
        <v>65.260000000000005</v>
      </c>
      <c r="D104" s="130">
        <v>69.33</v>
      </c>
      <c r="E104" s="132" t="s">
        <v>701</v>
      </c>
      <c r="G104" s="182"/>
      <c r="H104" s="182"/>
      <c r="I104" s="182"/>
    </row>
    <row r="105" spans="1:9" hidden="1">
      <c r="A105" s="136" t="s">
        <v>250</v>
      </c>
      <c r="B105" s="149" t="s">
        <v>265</v>
      </c>
      <c r="C105" s="130">
        <v>33.119999999999997</v>
      </c>
      <c r="D105" s="130">
        <v>34.97</v>
      </c>
      <c r="E105" s="132" t="s">
        <v>701</v>
      </c>
      <c r="G105" s="182"/>
      <c r="H105" s="182"/>
      <c r="I105" s="182"/>
    </row>
    <row r="106" spans="1:9" hidden="1">
      <c r="A106" s="136" t="s">
        <v>125</v>
      </c>
      <c r="B106" s="149" t="s">
        <v>265</v>
      </c>
      <c r="C106" s="130">
        <v>63.55</v>
      </c>
      <c r="D106" s="130">
        <v>67.55</v>
      </c>
      <c r="E106" s="132" t="s">
        <v>701</v>
      </c>
      <c r="G106" s="182"/>
      <c r="H106" s="182"/>
      <c r="I106" s="182"/>
    </row>
    <row r="107" spans="1:9" hidden="1">
      <c r="A107" s="136" t="s">
        <v>251</v>
      </c>
      <c r="B107" s="149" t="s">
        <v>265</v>
      </c>
      <c r="C107" s="130">
        <v>83.96</v>
      </c>
      <c r="D107" s="130">
        <v>89.5</v>
      </c>
      <c r="E107" s="132" t="s">
        <v>701</v>
      </c>
      <c r="G107" s="182"/>
      <c r="H107" s="182"/>
      <c r="I107" s="182"/>
    </row>
    <row r="108" spans="1:9" hidden="1">
      <c r="A108" s="136" t="s">
        <v>252</v>
      </c>
      <c r="B108" s="149" t="s">
        <v>265</v>
      </c>
      <c r="C108" s="130">
        <v>103.14</v>
      </c>
      <c r="D108" s="130">
        <v>108.99</v>
      </c>
      <c r="E108" s="132" t="s">
        <v>701</v>
      </c>
      <c r="G108" s="182"/>
      <c r="H108" s="182"/>
      <c r="I108" s="182"/>
    </row>
    <row r="109" spans="1:9" hidden="1">
      <c r="A109" s="136" t="s">
        <v>126</v>
      </c>
      <c r="B109" s="149" t="s">
        <v>265</v>
      </c>
      <c r="C109" s="130">
        <v>44.54</v>
      </c>
      <c r="D109" s="130">
        <v>46.68</v>
      </c>
      <c r="E109" s="132" t="s">
        <v>701</v>
      </c>
      <c r="G109" s="182"/>
      <c r="H109" s="182"/>
      <c r="I109" s="182"/>
    </row>
    <row r="110" spans="1:9" hidden="1">
      <c r="A110" s="136" t="s">
        <v>127</v>
      </c>
      <c r="B110" s="149" t="s">
        <v>265</v>
      </c>
      <c r="C110" s="130">
        <v>35.67</v>
      </c>
      <c r="D110" s="130">
        <v>37.9</v>
      </c>
      <c r="E110" s="132" t="s">
        <v>701</v>
      </c>
      <c r="G110" s="182"/>
      <c r="H110" s="182"/>
      <c r="I110" s="182"/>
    </row>
    <row r="111" spans="1:9" hidden="1">
      <c r="A111" s="136" t="s">
        <v>128</v>
      </c>
      <c r="B111" s="149" t="s">
        <v>265</v>
      </c>
      <c r="C111" s="130">
        <v>48.63</v>
      </c>
      <c r="D111" s="130">
        <v>51.69</v>
      </c>
      <c r="E111" s="132" t="s">
        <v>701</v>
      </c>
      <c r="G111" s="182"/>
      <c r="H111" s="182"/>
      <c r="I111" s="182"/>
    </row>
    <row r="112" spans="1:9" hidden="1">
      <c r="A112" s="136" t="s">
        <v>129</v>
      </c>
      <c r="B112" s="149" t="s">
        <v>265</v>
      </c>
      <c r="C112" s="130">
        <v>67.819999999999993</v>
      </c>
      <c r="D112" s="130">
        <v>72.03</v>
      </c>
      <c r="E112" s="132" t="s">
        <v>701</v>
      </c>
      <c r="G112" s="182"/>
      <c r="H112" s="182"/>
      <c r="I112" s="182"/>
    </row>
    <row r="113" spans="1:9" hidden="1">
      <c r="A113" s="136" t="s">
        <v>130</v>
      </c>
      <c r="B113" s="149" t="s">
        <v>265</v>
      </c>
      <c r="C113" s="130">
        <v>70.38</v>
      </c>
      <c r="D113" s="130">
        <v>75.03</v>
      </c>
      <c r="E113" s="132" t="s">
        <v>701</v>
      </c>
      <c r="G113" s="182"/>
      <c r="H113" s="182"/>
      <c r="I113" s="182"/>
    </row>
    <row r="114" spans="1:9" hidden="1">
      <c r="A114" s="136" t="s">
        <v>131</v>
      </c>
      <c r="B114" s="149" t="s">
        <v>265</v>
      </c>
      <c r="C114" s="130">
        <v>59.98</v>
      </c>
      <c r="D114" s="130">
        <v>63.84</v>
      </c>
      <c r="E114" s="132" t="s">
        <v>701</v>
      </c>
      <c r="G114" s="182"/>
      <c r="H114" s="182"/>
      <c r="I114" s="182"/>
    </row>
    <row r="115" spans="1:9" hidden="1">
      <c r="A115" s="136" t="s">
        <v>132</v>
      </c>
      <c r="B115" s="149" t="s">
        <v>265</v>
      </c>
      <c r="C115" s="130">
        <v>43.14</v>
      </c>
      <c r="D115" s="130">
        <v>45.87</v>
      </c>
      <c r="E115" s="132" t="s">
        <v>701</v>
      </c>
      <c r="G115" s="182"/>
      <c r="H115" s="182"/>
      <c r="I115" s="182"/>
    </row>
    <row r="116" spans="1:9" hidden="1">
      <c r="A116" s="136" t="s">
        <v>253</v>
      </c>
      <c r="B116" s="149" t="s">
        <v>265</v>
      </c>
      <c r="C116" s="130">
        <v>58.58</v>
      </c>
      <c r="D116" s="130">
        <v>61.86</v>
      </c>
      <c r="E116" s="132" t="s">
        <v>701</v>
      </c>
      <c r="G116" s="182"/>
      <c r="H116" s="182"/>
      <c r="I116" s="182"/>
    </row>
    <row r="117" spans="1:9" hidden="1">
      <c r="A117" s="136" t="s">
        <v>133</v>
      </c>
      <c r="B117" s="149" t="s">
        <v>265</v>
      </c>
      <c r="C117" s="130">
        <v>65.61</v>
      </c>
      <c r="D117" s="130">
        <v>70.19</v>
      </c>
      <c r="E117" s="132" t="s">
        <v>701</v>
      </c>
      <c r="G117" s="182"/>
      <c r="H117" s="182"/>
      <c r="I117" s="182"/>
    </row>
    <row r="118" spans="1:9" hidden="1">
      <c r="A118" s="136" t="s">
        <v>134</v>
      </c>
      <c r="B118" s="149" t="s">
        <v>265</v>
      </c>
      <c r="C118" s="130">
        <v>42.34</v>
      </c>
      <c r="D118" s="130">
        <v>44.71</v>
      </c>
      <c r="E118" s="132" t="s">
        <v>701</v>
      </c>
      <c r="G118" s="182"/>
      <c r="H118" s="182"/>
      <c r="I118" s="182"/>
    </row>
    <row r="119" spans="1:9" hidden="1">
      <c r="A119" s="136" t="s">
        <v>135</v>
      </c>
      <c r="B119" s="149" t="s">
        <v>265</v>
      </c>
      <c r="C119" s="130">
        <v>79.23</v>
      </c>
      <c r="D119" s="130">
        <v>83.72</v>
      </c>
      <c r="E119" s="132" t="s">
        <v>701</v>
      </c>
      <c r="G119" s="182"/>
      <c r="H119" s="182"/>
      <c r="I119" s="182"/>
    </row>
    <row r="120" spans="1:9" hidden="1">
      <c r="A120" s="136" t="s">
        <v>136</v>
      </c>
      <c r="B120" s="149" t="s">
        <v>265</v>
      </c>
      <c r="C120" s="130">
        <v>63.38</v>
      </c>
      <c r="D120" s="130">
        <v>67.61</v>
      </c>
      <c r="E120" s="132" t="s">
        <v>701</v>
      </c>
      <c r="G120" s="182"/>
      <c r="H120" s="182"/>
      <c r="I120" s="182"/>
    </row>
    <row r="121" spans="1:9" hidden="1">
      <c r="A121" s="136" t="s">
        <v>137</v>
      </c>
      <c r="B121" s="149" t="s">
        <v>265</v>
      </c>
      <c r="C121" s="130">
        <v>76.260000000000005</v>
      </c>
      <c r="D121" s="130">
        <v>81</v>
      </c>
      <c r="E121" s="132" t="s">
        <v>701</v>
      </c>
      <c r="G121" s="182"/>
      <c r="H121" s="182"/>
      <c r="I121" s="182"/>
    </row>
    <row r="122" spans="1:9" hidden="1">
      <c r="A122" s="136" t="s">
        <v>138</v>
      </c>
      <c r="B122" s="149" t="s">
        <v>265</v>
      </c>
      <c r="C122" s="130">
        <v>57.19</v>
      </c>
      <c r="D122" s="130">
        <v>60.54</v>
      </c>
      <c r="E122" s="132" t="s">
        <v>701</v>
      </c>
      <c r="G122" s="182"/>
      <c r="H122" s="182"/>
      <c r="I122" s="182"/>
    </row>
    <row r="123" spans="1:9" hidden="1">
      <c r="A123" s="136" t="s">
        <v>139</v>
      </c>
      <c r="B123" s="149" t="s">
        <v>265</v>
      </c>
      <c r="C123" s="130">
        <v>97.14</v>
      </c>
      <c r="D123" s="130">
        <v>103.31</v>
      </c>
      <c r="E123" s="132" t="s">
        <v>701</v>
      </c>
      <c r="G123" s="182"/>
      <c r="H123" s="182"/>
      <c r="I123" s="182"/>
    </row>
    <row r="124" spans="1:9" hidden="1">
      <c r="A124" s="136" t="s">
        <v>140</v>
      </c>
      <c r="B124" s="149" t="s">
        <v>265</v>
      </c>
      <c r="C124" s="130">
        <v>44.24</v>
      </c>
      <c r="D124" s="130">
        <v>47.35</v>
      </c>
      <c r="E124" s="132" t="s">
        <v>701</v>
      </c>
      <c r="G124" s="182"/>
      <c r="H124" s="182"/>
      <c r="I124" s="182"/>
    </row>
    <row r="125" spans="1:9" hidden="1">
      <c r="A125" s="136" t="s">
        <v>141</v>
      </c>
      <c r="B125" s="149" t="s">
        <v>265</v>
      </c>
      <c r="C125" s="130">
        <v>78.69</v>
      </c>
      <c r="D125" s="130">
        <v>83.71</v>
      </c>
      <c r="E125" s="132" t="s">
        <v>701</v>
      </c>
      <c r="G125" s="182"/>
      <c r="H125" s="182"/>
      <c r="I125" s="182"/>
    </row>
    <row r="126" spans="1:9" hidden="1">
      <c r="A126" s="136" t="s">
        <v>142</v>
      </c>
      <c r="B126" s="149" t="s">
        <v>265</v>
      </c>
      <c r="C126" s="130">
        <v>120.53</v>
      </c>
      <c r="D126" s="130">
        <v>128.82</v>
      </c>
      <c r="E126" s="132" t="s">
        <v>701</v>
      </c>
      <c r="G126" s="182"/>
      <c r="H126" s="182"/>
      <c r="I126" s="182"/>
    </row>
    <row r="127" spans="1:9" hidden="1">
      <c r="A127" s="136" t="s">
        <v>143</v>
      </c>
      <c r="B127" s="149" t="s">
        <v>265</v>
      </c>
      <c r="C127" s="130">
        <v>56.07</v>
      </c>
      <c r="D127" s="130">
        <v>59.76</v>
      </c>
      <c r="E127" s="132" t="s">
        <v>701</v>
      </c>
      <c r="G127" s="182"/>
      <c r="H127" s="182"/>
      <c r="I127" s="182"/>
    </row>
    <row r="128" spans="1:9" hidden="1">
      <c r="A128" s="136" t="s">
        <v>189</v>
      </c>
      <c r="B128" s="149" t="s">
        <v>265</v>
      </c>
      <c r="C128" s="130" t="s">
        <v>701</v>
      </c>
      <c r="D128" s="130">
        <v>140.35</v>
      </c>
      <c r="E128" s="132" t="s">
        <v>701</v>
      </c>
      <c r="G128" s="182"/>
      <c r="H128" s="182"/>
      <c r="I128" s="182"/>
    </row>
    <row r="129" spans="1:9" hidden="1">
      <c r="A129" s="136" t="s">
        <v>144</v>
      </c>
      <c r="B129" s="149" t="s">
        <v>265</v>
      </c>
      <c r="C129" s="130">
        <v>97.11</v>
      </c>
      <c r="D129" s="130">
        <v>103.87</v>
      </c>
      <c r="E129" s="132" t="s">
        <v>701</v>
      </c>
      <c r="G129" s="182"/>
      <c r="H129" s="182"/>
      <c r="I129" s="182"/>
    </row>
    <row r="130" spans="1:9" hidden="1">
      <c r="A130" s="136" t="s">
        <v>254</v>
      </c>
      <c r="B130" s="149" t="s">
        <v>265</v>
      </c>
      <c r="C130" s="130">
        <v>61.38</v>
      </c>
      <c r="D130" s="130">
        <v>65.58</v>
      </c>
      <c r="E130" s="132" t="s">
        <v>701</v>
      </c>
      <c r="G130" s="182"/>
      <c r="H130" s="182"/>
      <c r="I130" s="182"/>
    </row>
    <row r="131" spans="1:9" hidden="1">
      <c r="A131" s="136" t="s">
        <v>145</v>
      </c>
      <c r="B131" s="149" t="s">
        <v>265</v>
      </c>
      <c r="C131" s="130">
        <v>85.04</v>
      </c>
      <c r="D131" s="130">
        <v>90.75</v>
      </c>
      <c r="E131" s="132" t="s">
        <v>701</v>
      </c>
      <c r="G131" s="182"/>
      <c r="H131" s="182"/>
      <c r="I131" s="182"/>
    </row>
    <row r="132" spans="1:9" hidden="1">
      <c r="A132" s="136" t="s">
        <v>146</v>
      </c>
      <c r="B132" s="149" t="s">
        <v>265</v>
      </c>
      <c r="C132" s="130">
        <v>85.09</v>
      </c>
      <c r="D132" s="130">
        <v>90.44</v>
      </c>
      <c r="E132" s="132" t="s">
        <v>701</v>
      </c>
      <c r="G132" s="182"/>
      <c r="H132" s="182"/>
      <c r="I132" s="182"/>
    </row>
    <row r="133" spans="1:9" hidden="1">
      <c r="A133" s="136" t="s">
        <v>147</v>
      </c>
      <c r="B133" s="149" t="s">
        <v>265</v>
      </c>
      <c r="C133" s="130">
        <v>55.94</v>
      </c>
      <c r="D133" s="130">
        <v>59.49</v>
      </c>
      <c r="E133" s="132" t="s">
        <v>701</v>
      </c>
      <c r="G133" s="182"/>
      <c r="H133" s="182"/>
      <c r="I133" s="182"/>
    </row>
    <row r="134" spans="1:9" hidden="1">
      <c r="A134" s="136" t="s">
        <v>148</v>
      </c>
      <c r="B134" s="149" t="s">
        <v>265</v>
      </c>
      <c r="C134" s="130">
        <v>39.51</v>
      </c>
      <c r="D134" s="130">
        <v>41.9</v>
      </c>
      <c r="E134" s="132" t="s">
        <v>701</v>
      </c>
      <c r="G134" s="182"/>
      <c r="H134" s="182"/>
      <c r="I134" s="182"/>
    </row>
    <row r="135" spans="1:9" hidden="1">
      <c r="A135" s="136" t="s">
        <v>149</v>
      </c>
      <c r="B135" s="149" t="s">
        <v>265</v>
      </c>
      <c r="C135" s="130">
        <v>81.89</v>
      </c>
      <c r="D135" s="130">
        <v>86.7</v>
      </c>
      <c r="E135" s="132" t="s">
        <v>701</v>
      </c>
      <c r="G135" s="182"/>
      <c r="H135" s="182"/>
      <c r="I135" s="182"/>
    </row>
    <row r="136" spans="1:9" hidden="1">
      <c r="A136" s="136" t="s">
        <v>150</v>
      </c>
      <c r="B136" s="149" t="s">
        <v>265</v>
      </c>
      <c r="C136" s="130">
        <v>31.96</v>
      </c>
      <c r="D136" s="130">
        <v>34.39</v>
      </c>
      <c r="E136" s="132" t="s">
        <v>701</v>
      </c>
      <c r="G136" s="182"/>
      <c r="H136" s="182"/>
      <c r="I136" s="182"/>
    </row>
    <row r="137" spans="1:9" hidden="1">
      <c r="A137" s="136" t="s">
        <v>151</v>
      </c>
      <c r="B137" s="149" t="s">
        <v>265</v>
      </c>
      <c r="C137" s="130">
        <v>67.34</v>
      </c>
      <c r="D137" s="130">
        <v>71.900000000000006</v>
      </c>
      <c r="E137" s="132" t="s">
        <v>701</v>
      </c>
      <c r="G137" s="182"/>
      <c r="H137" s="182"/>
      <c r="I137" s="182"/>
    </row>
    <row r="138" spans="1:9" hidden="1">
      <c r="A138" s="136" t="s">
        <v>152</v>
      </c>
      <c r="B138" s="149" t="s">
        <v>265</v>
      </c>
      <c r="C138" s="130">
        <v>51.21</v>
      </c>
      <c r="D138" s="130">
        <v>54.19</v>
      </c>
      <c r="E138" s="132" t="s">
        <v>701</v>
      </c>
      <c r="G138" s="182"/>
      <c r="H138" s="182"/>
      <c r="I138" s="182"/>
    </row>
    <row r="139" spans="1:9" hidden="1">
      <c r="A139" s="136" t="s">
        <v>153</v>
      </c>
      <c r="B139" s="149" t="s">
        <v>265</v>
      </c>
      <c r="C139" s="130">
        <v>85.05</v>
      </c>
      <c r="D139" s="130">
        <v>90.91</v>
      </c>
      <c r="E139" s="132" t="s">
        <v>701</v>
      </c>
      <c r="G139" s="182"/>
      <c r="H139" s="182"/>
      <c r="I139" s="182"/>
    </row>
    <row r="140" spans="1:9" hidden="1">
      <c r="A140" s="136" t="s">
        <v>154</v>
      </c>
      <c r="B140" s="149" t="s">
        <v>265</v>
      </c>
      <c r="C140" s="130">
        <v>39.69</v>
      </c>
      <c r="D140" s="130">
        <v>42.16</v>
      </c>
      <c r="E140" s="132" t="s">
        <v>701</v>
      </c>
      <c r="G140" s="182"/>
      <c r="H140" s="182"/>
      <c r="I140" s="182"/>
    </row>
    <row r="141" spans="1:9" hidden="1">
      <c r="A141" s="136" t="s">
        <v>155</v>
      </c>
      <c r="B141" s="149" t="s">
        <v>265</v>
      </c>
      <c r="C141" s="130">
        <v>61.97</v>
      </c>
      <c r="D141" s="130">
        <v>65.64</v>
      </c>
      <c r="E141" s="130">
        <v>72.58</v>
      </c>
      <c r="G141" s="182"/>
      <c r="H141" s="182"/>
      <c r="I141" s="182"/>
    </row>
    <row r="142" spans="1:9" hidden="1">
      <c r="A142" s="136" t="s">
        <v>255</v>
      </c>
      <c r="B142" s="149" t="s">
        <v>265</v>
      </c>
      <c r="C142" s="130">
        <v>86.11</v>
      </c>
      <c r="D142" s="130">
        <v>91.23</v>
      </c>
      <c r="E142" s="130">
        <v>100.84</v>
      </c>
      <c r="G142" s="182"/>
      <c r="H142" s="182"/>
      <c r="I142" s="182"/>
    </row>
    <row r="143" spans="1:9" hidden="1">
      <c r="A143" s="136" t="s">
        <v>156</v>
      </c>
      <c r="B143" s="149" t="s">
        <v>265</v>
      </c>
      <c r="C143" s="130">
        <v>86.6</v>
      </c>
      <c r="D143" s="130">
        <v>92.6</v>
      </c>
      <c r="E143" s="132" t="s">
        <v>701</v>
      </c>
      <c r="G143" s="182"/>
      <c r="H143" s="182"/>
      <c r="I143" s="182"/>
    </row>
    <row r="144" spans="1:9" hidden="1">
      <c r="A144" s="136" t="s">
        <v>157</v>
      </c>
      <c r="B144" s="149" t="s">
        <v>265</v>
      </c>
      <c r="C144" s="130">
        <v>57.27</v>
      </c>
      <c r="D144" s="130">
        <v>60.88</v>
      </c>
      <c r="E144" s="132" t="s">
        <v>701</v>
      </c>
      <c r="G144" s="182"/>
      <c r="H144" s="182"/>
      <c r="I144" s="182"/>
    </row>
    <row r="145" spans="1:9" hidden="1">
      <c r="A145" s="136" t="s">
        <v>158</v>
      </c>
      <c r="B145" s="149" t="s">
        <v>265</v>
      </c>
      <c r="C145" s="130">
        <v>110.98</v>
      </c>
      <c r="D145" s="130">
        <v>118.52</v>
      </c>
      <c r="E145" s="132" t="s">
        <v>701</v>
      </c>
      <c r="G145" s="182"/>
      <c r="H145" s="182"/>
      <c r="I145" s="182"/>
    </row>
    <row r="146" spans="1:9" hidden="1">
      <c r="A146" s="136" t="s">
        <v>159</v>
      </c>
      <c r="B146" s="149" t="s">
        <v>265</v>
      </c>
      <c r="C146" s="130">
        <v>36.869999999999997</v>
      </c>
      <c r="D146" s="130">
        <v>39.11</v>
      </c>
      <c r="E146" s="132" t="s">
        <v>701</v>
      </c>
      <c r="G146" s="182"/>
      <c r="H146" s="182"/>
      <c r="I146" s="182"/>
    </row>
    <row r="147" spans="1:9" hidden="1">
      <c r="A147" s="136" t="s">
        <v>160</v>
      </c>
      <c r="B147" s="149" t="s">
        <v>265</v>
      </c>
      <c r="C147" s="130">
        <v>51.63</v>
      </c>
      <c r="D147" s="130">
        <v>55.26</v>
      </c>
      <c r="E147" s="132" t="s">
        <v>701</v>
      </c>
      <c r="G147" s="182"/>
      <c r="H147" s="182"/>
      <c r="I147" s="182"/>
    </row>
    <row r="148" spans="1:9" hidden="1">
      <c r="A148" s="136" t="s">
        <v>161</v>
      </c>
      <c r="B148" s="149" t="s">
        <v>265</v>
      </c>
      <c r="C148" s="130">
        <v>72.63</v>
      </c>
      <c r="D148" s="130">
        <v>77.69</v>
      </c>
      <c r="E148" s="132" t="s">
        <v>701</v>
      </c>
      <c r="G148" s="182"/>
      <c r="H148" s="182"/>
      <c r="I148" s="182"/>
    </row>
    <row r="149" spans="1:9" hidden="1">
      <c r="A149" s="136" t="s">
        <v>40</v>
      </c>
      <c r="B149" s="149" t="s">
        <v>265</v>
      </c>
      <c r="C149" s="130">
        <v>79.73</v>
      </c>
      <c r="D149" s="130">
        <v>84.7</v>
      </c>
      <c r="E149" s="132" t="s">
        <v>701</v>
      </c>
      <c r="G149" s="182"/>
      <c r="H149" s="182"/>
      <c r="I149" s="182"/>
    </row>
    <row r="150" spans="1:9" hidden="1">
      <c r="A150" s="136" t="s">
        <v>256</v>
      </c>
      <c r="B150" s="149" t="s">
        <v>265</v>
      </c>
      <c r="C150" s="130">
        <v>54.92</v>
      </c>
      <c r="D150" s="130">
        <v>58.63</v>
      </c>
      <c r="E150" s="132" t="s">
        <v>701</v>
      </c>
      <c r="G150" s="182"/>
      <c r="H150" s="182"/>
      <c r="I150" s="182"/>
    </row>
    <row r="151" spans="1:9" hidden="1">
      <c r="A151" s="136" t="s">
        <v>257</v>
      </c>
      <c r="B151" s="149" t="s">
        <v>265</v>
      </c>
      <c r="C151" s="130">
        <v>68.53</v>
      </c>
      <c r="D151" s="130">
        <v>73.010000000000005</v>
      </c>
      <c r="E151" s="132" t="s">
        <v>701</v>
      </c>
      <c r="G151" s="182"/>
      <c r="H151" s="182"/>
      <c r="I151" s="182"/>
    </row>
    <row r="152" spans="1:9" hidden="1">
      <c r="A152" s="136" t="s">
        <v>258</v>
      </c>
      <c r="B152" s="149" t="s">
        <v>265</v>
      </c>
      <c r="C152" s="130">
        <v>102.92</v>
      </c>
      <c r="D152" s="130">
        <v>109.6</v>
      </c>
      <c r="E152" s="132" t="s">
        <v>701</v>
      </c>
      <c r="G152" s="182"/>
      <c r="H152" s="182"/>
      <c r="I152" s="182"/>
    </row>
    <row r="153" spans="1:9" hidden="1">
      <c r="A153" s="136" t="s">
        <v>162</v>
      </c>
      <c r="B153" s="149" t="s">
        <v>265</v>
      </c>
      <c r="C153" s="130">
        <v>49.95</v>
      </c>
      <c r="D153" s="130">
        <v>52.99</v>
      </c>
      <c r="E153" s="130">
        <v>58.77</v>
      </c>
      <c r="G153" s="182"/>
      <c r="H153" s="182"/>
      <c r="I153" s="182"/>
    </row>
    <row r="154" spans="1:9" hidden="1">
      <c r="A154" s="136" t="s">
        <v>163</v>
      </c>
      <c r="B154" s="149" t="s">
        <v>265</v>
      </c>
      <c r="C154" s="130">
        <v>49.14</v>
      </c>
      <c r="D154" s="130">
        <v>52.03</v>
      </c>
      <c r="E154" s="130">
        <v>57.04</v>
      </c>
      <c r="G154" s="182"/>
      <c r="H154" s="182"/>
      <c r="I154" s="182"/>
    </row>
    <row r="155" spans="1:9" hidden="1">
      <c r="A155" s="136" t="s">
        <v>164</v>
      </c>
      <c r="B155" s="149" t="s">
        <v>265</v>
      </c>
      <c r="C155" s="130">
        <v>64.61</v>
      </c>
      <c r="D155" s="130">
        <v>68.66</v>
      </c>
      <c r="E155" s="132" t="s">
        <v>701</v>
      </c>
      <c r="G155" s="182"/>
      <c r="H155" s="182"/>
      <c r="I155" s="182"/>
    </row>
    <row r="156" spans="1:9" hidden="1">
      <c r="A156" s="136" t="s">
        <v>165</v>
      </c>
      <c r="B156" s="149" t="s">
        <v>265</v>
      </c>
      <c r="C156" s="130">
        <v>31.15</v>
      </c>
      <c r="D156" s="130">
        <v>32.909999999999997</v>
      </c>
      <c r="E156" s="130">
        <v>36.630000000000003</v>
      </c>
      <c r="G156" s="182"/>
      <c r="H156" s="182"/>
      <c r="I156" s="182"/>
    </row>
    <row r="157" spans="1:9" hidden="1">
      <c r="A157" s="136" t="s">
        <v>166</v>
      </c>
      <c r="B157" s="149" t="s">
        <v>265</v>
      </c>
      <c r="C157" s="130">
        <v>38.700000000000003</v>
      </c>
      <c r="D157" s="130">
        <v>40.94</v>
      </c>
      <c r="E157" s="132" t="s">
        <v>701</v>
      </c>
      <c r="G157" s="182"/>
      <c r="H157" s="182"/>
      <c r="I157" s="182"/>
    </row>
    <row r="158" spans="1:9" hidden="1">
      <c r="A158" s="136" t="s">
        <v>167</v>
      </c>
      <c r="B158" s="149" t="s">
        <v>265</v>
      </c>
      <c r="C158" s="130">
        <v>66.150000000000006</v>
      </c>
      <c r="D158" s="130">
        <v>70.86</v>
      </c>
      <c r="E158" s="132" t="s">
        <v>701</v>
      </c>
      <c r="G158" s="182"/>
      <c r="H158" s="182"/>
      <c r="I158" s="182"/>
    </row>
    <row r="159" spans="1:9" hidden="1">
      <c r="A159" s="136" t="s">
        <v>168</v>
      </c>
      <c r="B159" s="149" t="s">
        <v>265</v>
      </c>
      <c r="C159" s="130">
        <v>59.31</v>
      </c>
      <c r="D159" s="130">
        <v>62.76</v>
      </c>
      <c r="E159" s="132" t="s">
        <v>701</v>
      </c>
      <c r="G159" s="182"/>
      <c r="H159" s="182"/>
      <c r="I159" s="182"/>
    </row>
    <row r="160" spans="1:9" hidden="1">
      <c r="A160" s="136" t="s">
        <v>169</v>
      </c>
      <c r="B160" s="149" t="s">
        <v>265</v>
      </c>
      <c r="C160" s="130">
        <v>66.67</v>
      </c>
      <c r="D160" s="130">
        <v>70.989999999999995</v>
      </c>
      <c r="E160" s="132" t="s">
        <v>701</v>
      </c>
      <c r="G160" s="182"/>
      <c r="H160" s="182"/>
      <c r="I160" s="182"/>
    </row>
    <row r="161" spans="1:9" hidden="1">
      <c r="A161" s="136" t="s">
        <v>170</v>
      </c>
      <c r="B161" s="149" t="s">
        <v>265</v>
      </c>
      <c r="C161" s="130">
        <v>39.85</v>
      </c>
      <c r="D161" s="130">
        <v>42.48</v>
      </c>
      <c r="E161" s="132" t="s">
        <v>701</v>
      </c>
      <c r="G161" s="182"/>
      <c r="H161" s="182"/>
      <c r="I161" s="182"/>
    </row>
    <row r="162" spans="1:9" hidden="1">
      <c r="A162" s="136" t="s">
        <v>171</v>
      </c>
      <c r="B162" s="149" t="s">
        <v>265</v>
      </c>
      <c r="C162" s="130">
        <v>79.819999999999993</v>
      </c>
      <c r="D162" s="130">
        <v>84.83</v>
      </c>
      <c r="E162" s="132" t="s">
        <v>701</v>
      </c>
      <c r="G162" s="182"/>
      <c r="H162" s="182"/>
      <c r="I162" s="182"/>
    </row>
    <row r="163" spans="1:9" hidden="1">
      <c r="A163" s="136" t="s">
        <v>172</v>
      </c>
      <c r="B163" s="149" t="s">
        <v>265</v>
      </c>
      <c r="C163" s="130">
        <v>63.58</v>
      </c>
      <c r="D163" s="130">
        <v>68.02</v>
      </c>
      <c r="E163" s="132" t="s">
        <v>701</v>
      </c>
      <c r="G163" s="182"/>
      <c r="H163" s="182"/>
      <c r="I163" s="182"/>
    </row>
    <row r="164" spans="1:9" hidden="1">
      <c r="A164" s="136" t="s">
        <v>175</v>
      </c>
      <c r="B164" s="149" t="s">
        <v>265</v>
      </c>
      <c r="C164" s="130">
        <v>56.02</v>
      </c>
      <c r="D164" s="130">
        <v>59.05</v>
      </c>
      <c r="E164" s="132" t="s">
        <v>701</v>
      </c>
      <c r="G164" s="182"/>
      <c r="H164" s="182"/>
      <c r="I164" s="182"/>
    </row>
    <row r="165" spans="1:9" hidden="1">
      <c r="A165" s="136" t="s">
        <v>173</v>
      </c>
      <c r="B165" s="149" t="s">
        <v>265</v>
      </c>
      <c r="C165" s="130">
        <v>118.26</v>
      </c>
      <c r="D165" s="130">
        <v>124.78</v>
      </c>
      <c r="E165" s="132" t="s">
        <v>701</v>
      </c>
      <c r="G165" s="182"/>
      <c r="H165" s="182"/>
      <c r="I165" s="182"/>
    </row>
    <row r="166" spans="1:9" hidden="1">
      <c r="A166" s="136" t="s">
        <v>174</v>
      </c>
      <c r="B166" s="149" t="s">
        <v>265</v>
      </c>
      <c r="C166" s="130">
        <v>44.18</v>
      </c>
      <c r="D166" s="130">
        <v>47.51</v>
      </c>
      <c r="E166" s="132" t="s">
        <v>701</v>
      </c>
      <c r="G166" s="182"/>
      <c r="H166" s="182"/>
      <c r="I166" s="182"/>
    </row>
    <row r="167" spans="1:9" hidden="1">
      <c r="A167" s="136" t="s">
        <v>176</v>
      </c>
      <c r="B167" s="149" t="s">
        <v>265</v>
      </c>
      <c r="C167" s="130">
        <v>67.98</v>
      </c>
      <c r="D167" s="130">
        <v>72.400000000000006</v>
      </c>
      <c r="E167" s="132" t="s">
        <v>701</v>
      </c>
      <c r="G167" s="182"/>
      <c r="H167" s="182"/>
      <c r="I167" s="182"/>
    </row>
    <row r="168" spans="1:9" hidden="1">
      <c r="A168" s="136" t="s">
        <v>259</v>
      </c>
      <c r="B168" s="149" t="s">
        <v>265</v>
      </c>
      <c r="C168" s="130">
        <v>62.69</v>
      </c>
      <c r="D168" s="130">
        <v>66.3</v>
      </c>
      <c r="E168" s="132" t="s">
        <v>701</v>
      </c>
      <c r="G168" s="182"/>
      <c r="H168" s="182"/>
      <c r="I168" s="182"/>
    </row>
    <row r="169" spans="1:9" hidden="1">
      <c r="A169" s="136" t="s">
        <v>260</v>
      </c>
      <c r="B169" s="149" t="s">
        <v>265</v>
      </c>
      <c r="C169" s="130">
        <v>83.37</v>
      </c>
      <c r="D169" s="130">
        <v>87.87</v>
      </c>
      <c r="E169" s="132" t="s">
        <v>701</v>
      </c>
      <c r="G169" s="182"/>
      <c r="H169" s="182"/>
      <c r="I169" s="182"/>
    </row>
    <row r="170" spans="1:9" hidden="1">
      <c r="A170" s="136" t="s">
        <v>177</v>
      </c>
      <c r="B170" s="149" t="s">
        <v>265</v>
      </c>
      <c r="C170" s="130">
        <v>51.85</v>
      </c>
      <c r="D170" s="130">
        <v>56.24</v>
      </c>
      <c r="E170" s="132" t="s">
        <v>701</v>
      </c>
      <c r="G170" s="182"/>
      <c r="H170" s="182"/>
      <c r="I170" s="182"/>
    </row>
    <row r="171" spans="1:9" hidden="1">
      <c r="A171" s="136" t="s">
        <v>178</v>
      </c>
      <c r="B171" s="149" t="s">
        <v>265</v>
      </c>
      <c r="C171" s="130">
        <v>76.06</v>
      </c>
      <c r="D171" s="130">
        <v>81.3</v>
      </c>
      <c r="E171" s="132" t="s">
        <v>701</v>
      </c>
      <c r="G171" s="182"/>
      <c r="H171" s="182"/>
      <c r="I171" s="182"/>
    </row>
    <row r="172" spans="1:9" hidden="1">
      <c r="A172" s="136" t="s">
        <v>179</v>
      </c>
      <c r="B172" s="149" t="s">
        <v>265</v>
      </c>
      <c r="C172" s="130">
        <v>88.18</v>
      </c>
      <c r="D172" s="130">
        <v>93.77</v>
      </c>
      <c r="E172" s="130">
        <v>102.08</v>
      </c>
      <c r="G172" s="182"/>
      <c r="H172" s="182"/>
      <c r="I172" s="182"/>
    </row>
    <row r="173" spans="1:9" hidden="1">
      <c r="A173" s="136" t="s">
        <v>180</v>
      </c>
      <c r="B173" s="149" t="s">
        <v>265</v>
      </c>
      <c r="C173" s="130">
        <v>60.34</v>
      </c>
      <c r="D173" s="130">
        <v>64.599999999999994</v>
      </c>
      <c r="E173" s="130">
        <v>71.95</v>
      </c>
      <c r="G173" s="182"/>
      <c r="H173" s="182"/>
      <c r="I173" s="182"/>
    </row>
    <row r="174" spans="1:9" hidden="1">
      <c r="A174" s="136" t="s">
        <v>181</v>
      </c>
      <c r="B174" s="149" t="s">
        <v>265</v>
      </c>
      <c r="C174" s="130">
        <v>35.130000000000003</v>
      </c>
      <c r="D174" s="130">
        <v>37.1</v>
      </c>
      <c r="E174" s="130">
        <v>41.03</v>
      </c>
      <c r="G174" s="182"/>
      <c r="H174" s="182"/>
      <c r="I174" s="182"/>
    </row>
    <row r="175" spans="1:9" hidden="1">
      <c r="A175" s="136" t="s">
        <v>182</v>
      </c>
      <c r="B175" s="149" t="s">
        <v>265</v>
      </c>
      <c r="C175" s="130">
        <v>44.87</v>
      </c>
      <c r="D175" s="130">
        <v>48.21</v>
      </c>
      <c r="E175" s="130">
        <v>52.66</v>
      </c>
      <c r="G175" s="182"/>
      <c r="H175" s="182"/>
      <c r="I175" s="182"/>
    </row>
    <row r="176" spans="1:9" hidden="1">
      <c r="A176" s="136" t="s">
        <v>261</v>
      </c>
      <c r="B176" s="149" t="s">
        <v>265</v>
      </c>
      <c r="C176" s="130">
        <v>69.599999999999994</v>
      </c>
      <c r="D176" s="130">
        <v>74.13</v>
      </c>
      <c r="E176" s="130">
        <v>80.33</v>
      </c>
      <c r="G176" s="182"/>
      <c r="H176" s="182"/>
      <c r="I176" s="182"/>
    </row>
    <row r="177" spans="1:9" hidden="1">
      <c r="A177" s="136" t="s">
        <v>184</v>
      </c>
      <c r="B177" s="149" t="s">
        <v>265</v>
      </c>
      <c r="C177" s="130">
        <v>54.54</v>
      </c>
      <c r="D177" s="130">
        <v>58.26</v>
      </c>
      <c r="E177" s="132" t="s">
        <v>701</v>
      </c>
      <c r="G177" s="182"/>
      <c r="H177" s="182"/>
      <c r="I177" s="182"/>
    </row>
    <row r="178" spans="1:9" hidden="1">
      <c r="A178" s="136" t="s">
        <v>262</v>
      </c>
      <c r="B178" s="149" t="s">
        <v>265</v>
      </c>
      <c r="C178" s="130">
        <v>71.55</v>
      </c>
      <c r="D178" s="130">
        <v>76.48</v>
      </c>
      <c r="E178" s="132" t="s">
        <v>701</v>
      </c>
      <c r="G178" s="182"/>
      <c r="H178" s="182"/>
      <c r="I178" s="182"/>
    </row>
    <row r="179" spans="1:9" hidden="1">
      <c r="A179" s="136" t="s">
        <v>185</v>
      </c>
      <c r="B179" s="149" t="s">
        <v>265</v>
      </c>
      <c r="C179" s="130">
        <v>48.77</v>
      </c>
      <c r="D179" s="130">
        <v>51.66</v>
      </c>
      <c r="E179" s="132" t="s">
        <v>701</v>
      </c>
      <c r="G179" s="182"/>
      <c r="H179" s="182"/>
      <c r="I179" s="182"/>
    </row>
    <row r="180" spans="1:9" hidden="1">
      <c r="A180" s="136" t="s">
        <v>186</v>
      </c>
      <c r="B180" s="149" t="s">
        <v>265</v>
      </c>
      <c r="C180" s="130">
        <v>53.13</v>
      </c>
      <c r="D180" s="130">
        <v>56.08</v>
      </c>
      <c r="E180" s="132" t="s">
        <v>701</v>
      </c>
      <c r="G180" s="182"/>
      <c r="H180" s="182"/>
      <c r="I180" s="182"/>
    </row>
    <row r="181" spans="1:9" hidden="1">
      <c r="A181" s="136" t="s">
        <v>263</v>
      </c>
      <c r="B181" s="149" t="s">
        <v>265</v>
      </c>
      <c r="C181" s="130">
        <v>71.650000000000006</v>
      </c>
      <c r="D181" s="130">
        <v>75.87</v>
      </c>
      <c r="E181" s="132" t="s">
        <v>701</v>
      </c>
      <c r="G181" s="182"/>
      <c r="H181" s="182"/>
      <c r="I181" s="182"/>
    </row>
    <row r="182" spans="1:9" hidden="1">
      <c r="A182" s="136" t="s">
        <v>187</v>
      </c>
      <c r="B182" s="149" t="s">
        <v>265</v>
      </c>
      <c r="C182" s="130">
        <v>72.819999999999993</v>
      </c>
      <c r="D182" s="130">
        <v>77.25</v>
      </c>
      <c r="E182" s="132" t="s">
        <v>701</v>
      </c>
      <c r="G182" s="182"/>
      <c r="H182" s="182"/>
      <c r="I182" s="182"/>
    </row>
    <row r="183" spans="1:9" ht="15.75" hidden="1" thickBot="1">
      <c r="A183" s="136" t="s">
        <v>188</v>
      </c>
      <c r="B183" s="149" t="s">
        <v>265</v>
      </c>
      <c r="C183" s="130">
        <v>38.549999999999997</v>
      </c>
      <c r="D183" s="130">
        <v>40.71</v>
      </c>
      <c r="E183" s="133" t="s">
        <v>701</v>
      </c>
      <c r="G183" s="182"/>
      <c r="H183" s="182"/>
      <c r="I183" s="182"/>
    </row>
    <row r="184" spans="1:9">
      <c r="A184" s="136" t="s">
        <v>42</v>
      </c>
      <c r="B184" s="149" t="s">
        <v>266</v>
      </c>
      <c r="C184" s="130">
        <v>46.47</v>
      </c>
      <c r="D184" s="130">
        <v>49.34</v>
      </c>
      <c r="E184" s="131" t="s">
        <v>701</v>
      </c>
      <c r="G184" s="182"/>
      <c r="H184" s="182"/>
      <c r="I184" s="182"/>
    </row>
    <row r="185" spans="1:9">
      <c r="A185" s="136" t="s">
        <v>43</v>
      </c>
      <c r="B185" s="149" t="s">
        <v>266</v>
      </c>
      <c r="C185" s="130">
        <v>65.489999999999995</v>
      </c>
      <c r="D185" s="130">
        <v>69.5</v>
      </c>
      <c r="E185" s="132" t="s">
        <v>701</v>
      </c>
      <c r="G185" s="182"/>
      <c r="H185" s="182"/>
      <c r="I185" s="182"/>
    </row>
    <row r="186" spans="1:9">
      <c r="A186" s="136" t="s">
        <v>44</v>
      </c>
      <c r="B186" s="149" t="s">
        <v>266</v>
      </c>
      <c r="C186" s="130">
        <v>26.84</v>
      </c>
      <c r="D186" s="130">
        <v>28.37</v>
      </c>
      <c r="E186" s="132" t="s">
        <v>701</v>
      </c>
      <c r="G186" s="182"/>
      <c r="H186" s="182"/>
      <c r="I186" s="182"/>
    </row>
    <row r="187" spans="1:9">
      <c r="A187" s="136" t="s">
        <v>45</v>
      </c>
      <c r="B187" s="149" t="s">
        <v>266</v>
      </c>
      <c r="C187" s="130">
        <v>31.41</v>
      </c>
      <c r="D187" s="130">
        <v>33.19</v>
      </c>
      <c r="E187" s="132" t="s">
        <v>701</v>
      </c>
      <c r="G187" s="182"/>
      <c r="H187" s="182"/>
      <c r="I187" s="182"/>
    </row>
    <row r="188" spans="1:9">
      <c r="A188" s="136" t="s">
        <v>46</v>
      </c>
      <c r="B188" s="149" t="s">
        <v>266</v>
      </c>
      <c r="C188" s="130">
        <v>38.72</v>
      </c>
      <c r="D188" s="130">
        <v>41.05</v>
      </c>
      <c r="E188" s="132" t="s">
        <v>701</v>
      </c>
      <c r="G188" s="182"/>
      <c r="H188" s="182"/>
      <c r="I188" s="182"/>
    </row>
    <row r="189" spans="1:9">
      <c r="A189" s="136" t="s">
        <v>47</v>
      </c>
      <c r="B189" s="149" t="s">
        <v>266</v>
      </c>
      <c r="C189" s="130">
        <v>37.799999999999997</v>
      </c>
      <c r="D189" s="130">
        <v>40.380000000000003</v>
      </c>
      <c r="E189" s="132" t="s">
        <v>701</v>
      </c>
      <c r="G189" s="182"/>
      <c r="H189" s="182"/>
      <c r="I189" s="182"/>
    </row>
    <row r="190" spans="1:9">
      <c r="A190" s="136" t="s">
        <v>48</v>
      </c>
      <c r="B190" s="149" t="s">
        <v>266</v>
      </c>
      <c r="C190" s="130">
        <v>35.86</v>
      </c>
      <c r="D190" s="130">
        <v>37.97</v>
      </c>
      <c r="E190" s="132" t="s">
        <v>701</v>
      </c>
      <c r="G190" s="182"/>
      <c r="H190" s="182"/>
      <c r="I190" s="182"/>
    </row>
    <row r="191" spans="1:9">
      <c r="A191" s="136" t="s">
        <v>49</v>
      </c>
      <c r="B191" s="149" t="s">
        <v>266</v>
      </c>
      <c r="C191" s="130">
        <v>48.22</v>
      </c>
      <c r="D191" s="130">
        <v>51.63</v>
      </c>
      <c r="E191" s="132" t="s">
        <v>701</v>
      </c>
      <c r="G191" s="182"/>
      <c r="H191" s="182"/>
      <c r="I191" s="182"/>
    </row>
    <row r="192" spans="1:9">
      <c r="A192" s="136" t="s">
        <v>50</v>
      </c>
      <c r="B192" s="149" t="s">
        <v>266</v>
      </c>
      <c r="C192" s="130">
        <v>61.5</v>
      </c>
      <c r="D192" s="130">
        <v>65.13</v>
      </c>
      <c r="E192" s="132" t="s">
        <v>701</v>
      </c>
      <c r="G192" s="182"/>
      <c r="H192" s="182"/>
      <c r="I192" s="182"/>
    </row>
    <row r="193" spans="1:9">
      <c r="A193" s="136" t="s">
        <v>238</v>
      </c>
      <c r="B193" s="149" t="s">
        <v>266</v>
      </c>
      <c r="C193" s="130">
        <v>82.96</v>
      </c>
      <c r="D193" s="130">
        <v>87.72</v>
      </c>
      <c r="E193" s="132" t="s">
        <v>701</v>
      </c>
      <c r="G193" s="182"/>
      <c r="H193" s="182"/>
      <c r="I193" s="182"/>
    </row>
    <row r="194" spans="1:9">
      <c r="A194" s="136" t="s">
        <v>51</v>
      </c>
      <c r="B194" s="149" t="s">
        <v>266</v>
      </c>
      <c r="C194" s="130">
        <v>75.98</v>
      </c>
      <c r="D194" s="130">
        <v>81.540000000000006</v>
      </c>
      <c r="E194" s="132" t="s">
        <v>701</v>
      </c>
      <c r="G194" s="182"/>
      <c r="H194" s="182"/>
      <c r="I194" s="182"/>
    </row>
    <row r="195" spans="1:9">
      <c r="A195" s="136" t="s">
        <v>52</v>
      </c>
      <c r="B195" s="149" t="s">
        <v>266</v>
      </c>
      <c r="C195" s="130">
        <v>82.13</v>
      </c>
      <c r="D195" s="130">
        <v>87.63</v>
      </c>
      <c r="E195" s="132" t="s">
        <v>701</v>
      </c>
      <c r="G195" s="182"/>
      <c r="H195" s="182"/>
      <c r="I195" s="182"/>
    </row>
    <row r="196" spans="1:9">
      <c r="A196" s="136" t="s">
        <v>239</v>
      </c>
      <c r="B196" s="149" t="s">
        <v>266</v>
      </c>
      <c r="C196" s="130">
        <v>109.1</v>
      </c>
      <c r="D196" s="130">
        <v>115.75</v>
      </c>
      <c r="E196" s="132" t="s">
        <v>701</v>
      </c>
      <c r="G196" s="182"/>
      <c r="H196" s="182"/>
      <c r="I196" s="182"/>
    </row>
    <row r="197" spans="1:9">
      <c r="A197" s="136" t="s">
        <v>53</v>
      </c>
      <c r="B197" s="149" t="s">
        <v>266</v>
      </c>
      <c r="C197" s="130">
        <v>68.099999999999994</v>
      </c>
      <c r="D197" s="130">
        <v>73.010000000000005</v>
      </c>
      <c r="E197" s="132" t="s">
        <v>701</v>
      </c>
      <c r="G197" s="182"/>
      <c r="H197" s="182"/>
      <c r="I197" s="182"/>
    </row>
    <row r="198" spans="1:9">
      <c r="A198" s="136" t="s">
        <v>54</v>
      </c>
      <c r="B198" s="149" t="s">
        <v>266</v>
      </c>
      <c r="C198" s="130">
        <v>94.54</v>
      </c>
      <c r="D198" s="130">
        <v>99.41</v>
      </c>
      <c r="E198" s="132" t="s">
        <v>701</v>
      </c>
      <c r="G198" s="182"/>
      <c r="H198" s="182"/>
      <c r="I198" s="182"/>
    </row>
    <row r="199" spans="1:9">
      <c r="A199" s="136" t="s">
        <v>240</v>
      </c>
      <c r="B199" s="149" t="s">
        <v>266</v>
      </c>
      <c r="C199" s="130">
        <v>62.55</v>
      </c>
      <c r="D199" s="130">
        <v>66.099999999999994</v>
      </c>
      <c r="E199" s="132" t="s">
        <v>701</v>
      </c>
      <c r="G199" s="182"/>
      <c r="H199" s="182"/>
      <c r="I199" s="182"/>
    </row>
    <row r="200" spans="1:9">
      <c r="A200" s="136" t="s">
        <v>241</v>
      </c>
      <c r="B200" s="149" t="s">
        <v>266</v>
      </c>
      <c r="C200" s="130">
        <v>65.87</v>
      </c>
      <c r="D200" s="130">
        <v>69.87</v>
      </c>
      <c r="E200" s="132" t="s">
        <v>701</v>
      </c>
      <c r="G200" s="182"/>
      <c r="H200" s="182"/>
      <c r="I200" s="182"/>
    </row>
    <row r="201" spans="1:9">
      <c r="A201" s="136" t="s">
        <v>55</v>
      </c>
      <c r="B201" s="149" t="s">
        <v>266</v>
      </c>
      <c r="C201" s="130">
        <v>78.650000000000006</v>
      </c>
      <c r="D201" s="130">
        <v>83.86</v>
      </c>
      <c r="E201" s="132" t="s">
        <v>701</v>
      </c>
      <c r="G201" s="182"/>
      <c r="H201" s="182"/>
      <c r="I201" s="182"/>
    </row>
    <row r="202" spans="1:9">
      <c r="A202" s="136" t="s">
        <v>56</v>
      </c>
      <c r="B202" s="149" t="s">
        <v>266</v>
      </c>
      <c r="C202" s="130">
        <v>62.86</v>
      </c>
      <c r="D202" s="130">
        <v>66.760000000000005</v>
      </c>
      <c r="E202" s="132" t="s">
        <v>701</v>
      </c>
      <c r="G202" s="182"/>
      <c r="H202" s="182"/>
      <c r="I202" s="182"/>
    </row>
    <row r="203" spans="1:9">
      <c r="A203" s="136" t="s">
        <v>57</v>
      </c>
      <c r="B203" s="149" t="s">
        <v>266</v>
      </c>
      <c r="C203" s="130">
        <v>100.83</v>
      </c>
      <c r="D203" s="130">
        <v>106.73</v>
      </c>
      <c r="E203" s="132" t="s">
        <v>701</v>
      </c>
      <c r="G203" s="182"/>
      <c r="H203" s="182"/>
      <c r="I203" s="182"/>
    </row>
    <row r="204" spans="1:9">
      <c r="A204" s="136" t="s">
        <v>58</v>
      </c>
      <c r="B204" s="149" t="s">
        <v>266</v>
      </c>
      <c r="C204" s="130">
        <v>84.92</v>
      </c>
      <c r="D204" s="130">
        <v>89.96</v>
      </c>
      <c r="E204" s="132" t="s">
        <v>701</v>
      </c>
      <c r="G204" s="182"/>
      <c r="H204" s="182"/>
      <c r="I204" s="182"/>
    </row>
    <row r="205" spans="1:9">
      <c r="A205" s="136" t="s">
        <v>59</v>
      </c>
      <c r="B205" s="149" t="s">
        <v>266</v>
      </c>
      <c r="C205" s="130">
        <v>40.69</v>
      </c>
      <c r="D205" s="130">
        <v>43.14</v>
      </c>
      <c r="E205" s="132" t="s">
        <v>701</v>
      </c>
      <c r="G205" s="182"/>
      <c r="H205" s="182"/>
      <c r="I205" s="182"/>
    </row>
    <row r="206" spans="1:9">
      <c r="A206" s="136" t="s">
        <v>60</v>
      </c>
      <c r="B206" s="149" t="s">
        <v>266</v>
      </c>
      <c r="C206" s="130">
        <v>36.07</v>
      </c>
      <c r="D206" s="130">
        <v>38.04</v>
      </c>
      <c r="E206" s="132" t="s">
        <v>701</v>
      </c>
      <c r="G206" s="182"/>
      <c r="H206" s="182"/>
      <c r="I206" s="182"/>
    </row>
    <row r="207" spans="1:9">
      <c r="A207" s="136" t="s">
        <v>61</v>
      </c>
      <c r="B207" s="149" t="s">
        <v>266</v>
      </c>
      <c r="C207" s="130">
        <v>48.04</v>
      </c>
      <c r="D207" s="130">
        <v>50.98</v>
      </c>
      <c r="E207" s="132" t="s">
        <v>701</v>
      </c>
      <c r="G207" s="182"/>
      <c r="H207" s="182"/>
      <c r="I207" s="182"/>
    </row>
    <row r="208" spans="1:9">
      <c r="A208" s="136" t="s">
        <v>62</v>
      </c>
      <c r="B208" s="149" t="s">
        <v>266</v>
      </c>
      <c r="C208" s="130">
        <v>49.69</v>
      </c>
      <c r="D208" s="130">
        <v>52.41</v>
      </c>
      <c r="E208" s="132" t="s">
        <v>701</v>
      </c>
      <c r="G208" s="182"/>
      <c r="H208" s="182"/>
      <c r="I208" s="182"/>
    </row>
    <row r="209" spans="1:9">
      <c r="A209" s="136" t="s">
        <v>63</v>
      </c>
      <c r="B209" s="149" t="s">
        <v>266</v>
      </c>
      <c r="C209" s="130">
        <v>38.86</v>
      </c>
      <c r="D209" s="130">
        <v>41.26</v>
      </c>
      <c r="E209" s="132" t="s">
        <v>701</v>
      </c>
      <c r="G209" s="182"/>
      <c r="H209" s="182"/>
      <c r="I209" s="182"/>
    </row>
    <row r="210" spans="1:9">
      <c r="A210" s="136" t="s">
        <v>64</v>
      </c>
      <c r="B210" s="149" t="s">
        <v>266</v>
      </c>
      <c r="C210" s="130">
        <v>68.930000000000007</v>
      </c>
      <c r="D210" s="130">
        <v>73.209999999999994</v>
      </c>
      <c r="E210" s="132" t="s">
        <v>701</v>
      </c>
      <c r="G210" s="182"/>
      <c r="H210" s="182"/>
      <c r="I210" s="182"/>
    </row>
    <row r="211" spans="1:9">
      <c r="A211" s="136" t="s">
        <v>65</v>
      </c>
      <c r="B211" s="149" t="s">
        <v>266</v>
      </c>
      <c r="C211" s="130">
        <v>86.36</v>
      </c>
      <c r="D211" s="130">
        <v>91.72</v>
      </c>
      <c r="E211" s="132" t="s">
        <v>701</v>
      </c>
      <c r="G211" s="182"/>
      <c r="H211" s="182"/>
      <c r="I211" s="182"/>
    </row>
    <row r="212" spans="1:9">
      <c r="A212" s="136" t="s">
        <v>66</v>
      </c>
      <c r="B212" s="149" t="s">
        <v>266</v>
      </c>
      <c r="C212" s="130">
        <v>62.54</v>
      </c>
      <c r="D212" s="130">
        <v>66.78</v>
      </c>
      <c r="E212" s="132" t="s">
        <v>701</v>
      </c>
      <c r="G212" s="182"/>
      <c r="H212" s="182"/>
      <c r="I212" s="182"/>
    </row>
    <row r="213" spans="1:9">
      <c r="A213" s="136" t="s">
        <v>67</v>
      </c>
      <c r="B213" s="149" t="s">
        <v>266</v>
      </c>
      <c r="C213" s="130">
        <v>57.33</v>
      </c>
      <c r="D213" s="130">
        <v>60.92</v>
      </c>
      <c r="E213" s="132" t="s">
        <v>701</v>
      </c>
      <c r="G213" s="182"/>
      <c r="H213" s="182"/>
      <c r="I213" s="182"/>
    </row>
    <row r="214" spans="1:9">
      <c r="A214" s="136" t="s">
        <v>68</v>
      </c>
      <c r="B214" s="149" t="s">
        <v>266</v>
      </c>
      <c r="C214" s="130">
        <v>44.06</v>
      </c>
      <c r="D214" s="130">
        <v>47.05</v>
      </c>
      <c r="E214" s="130">
        <v>51.62</v>
      </c>
      <c r="G214" s="182"/>
      <c r="H214" s="182"/>
      <c r="I214" s="182"/>
    </row>
    <row r="215" spans="1:9">
      <c r="A215" s="136" t="s">
        <v>69</v>
      </c>
      <c r="B215" s="149" t="s">
        <v>266</v>
      </c>
      <c r="C215" s="130">
        <v>58.02</v>
      </c>
      <c r="D215" s="130">
        <v>61.61</v>
      </c>
      <c r="E215" s="132" t="s">
        <v>701</v>
      </c>
      <c r="G215" s="182"/>
      <c r="H215" s="182"/>
      <c r="I215" s="182"/>
    </row>
    <row r="216" spans="1:9">
      <c r="A216" s="136" t="s">
        <v>70</v>
      </c>
      <c r="B216" s="149" t="s">
        <v>266</v>
      </c>
      <c r="C216" s="130">
        <v>29.52</v>
      </c>
      <c r="D216" s="130">
        <v>31.43</v>
      </c>
      <c r="E216" s="130">
        <v>34.42</v>
      </c>
      <c r="G216" s="182"/>
      <c r="H216" s="182"/>
      <c r="I216" s="182"/>
    </row>
    <row r="217" spans="1:9">
      <c r="A217" s="136" t="s">
        <v>71</v>
      </c>
      <c r="B217" s="149" t="s">
        <v>266</v>
      </c>
      <c r="C217" s="130">
        <v>124.87</v>
      </c>
      <c r="D217" s="130">
        <v>132.47999999999999</v>
      </c>
      <c r="E217" s="132" t="s">
        <v>701</v>
      </c>
      <c r="G217" s="182"/>
      <c r="H217" s="182"/>
      <c r="I217" s="182"/>
    </row>
    <row r="218" spans="1:9">
      <c r="A218" s="136" t="s">
        <v>72</v>
      </c>
      <c r="B218" s="149" t="s">
        <v>266</v>
      </c>
      <c r="C218" s="130">
        <v>84.99</v>
      </c>
      <c r="D218" s="130">
        <v>90.46</v>
      </c>
      <c r="E218" s="132" t="s">
        <v>701</v>
      </c>
      <c r="G218" s="182"/>
      <c r="H218" s="182"/>
      <c r="I218" s="182"/>
    </row>
    <row r="219" spans="1:9">
      <c r="A219" s="136" t="s">
        <v>73</v>
      </c>
      <c r="B219" s="149" t="s">
        <v>266</v>
      </c>
      <c r="C219" s="130">
        <v>102.58</v>
      </c>
      <c r="D219" s="130">
        <v>109.41</v>
      </c>
      <c r="E219" s="132" t="s">
        <v>701</v>
      </c>
      <c r="G219" s="182"/>
      <c r="H219" s="182"/>
      <c r="I219" s="182"/>
    </row>
    <row r="220" spans="1:9">
      <c r="A220" s="136" t="s">
        <v>242</v>
      </c>
      <c r="B220" s="149" t="s">
        <v>266</v>
      </c>
      <c r="C220" s="130">
        <v>89.05</v>
      </c>
      <c r="D220" s="130">
        <v>94</v>
      </c>
      <c r="E220" s="132" t="s">
        <v>701</v>
      </c>
      <c r="G220" s="182"/>
      <c r="H220" s="182"/>
      <c r="I220" s="182"/>
    </row>
    <row r="221" spans="1:9">
      <c r="A221" s="136" t="s">
        <v>74</v>
      </c>
      <c r="B221" s="149" t="s">
        <v>266</v>
      </c>
      <c r="C221" s="130">
        <v>35.270000000000003</v>
      </c>
      <c r="D221" s="130">
        <v>37.92</v>
      </c>
      <c r="E221" s="130">
        <v>41.27</v>
      </c>
      <c r="G221" s="182"/>
      <c r="H221" s="182"/>
      <c r="I221" s="182"/>
    </row>
    <row r="222" spans="1:9">
      <c r="A222" s="136" t="s">
        <v>75</v>
      </c>
      <c r="B222" s="149" t="s">
        <v>266</v>
      </c>
      <c r="C222" s="130">
        <v>66.95</v>
      </c>
      <c r="D222" s="130">
        <v>71.3</v>
      </c>
      <c r="E222" s="130">
        <v>78.099999999999994</v>
      </c>
      <c r="G222" s="182"/>
      <c r="H222" s="182"/>
      <c r="I222" s="182"/>
    </row>
    <row r="223" spans="1:9">
      <c r="A223" s="136" t="s">
        <v>76</v>
      </c>
      <c r="B223" s="149" t="s">
        <v>266</v>
      </c>
      <c r="C223" s="130">
        <v>37.950000000000003</v>
      </c>
      <c r="D223" s="130">
        <v>40.75</v>
      </c>
      <c r="E223" s="132" t="s">
        <v>701</v>
      </c>
      <c r="G223" s="182"/>
      <c r="H223" s="182"/>
      <c r="I223" s="182"/>
    </row>
    <row r="224" spans="1:9">
      <c r="A224" s="136" t="s">
        <v>77</v>
      </c>
      <c r="B224" s="149" t="s">
        <v>266</v>
      </c>
      <c r="C224" s="130">
        <v>56.52</v>
      </c>
      <c r="D224" s="130">
        <v>59.66</v>
      </c>
      <c r="E224" s="132" t="s">
        <v>701</v>
      </c>
      <c r="G224" s="182"/>
      <c r="H224" s="182"/>
      <c r="I224" s="182"/>
    </row>
    <row r="225" spans="1:9">
      <c r="A225" s="136" t="s">
        <v>78</v>
      </c>
      <c r="B225" s="149" t="s">
        <v>266</v>
      </c>
      <c r="C225" s="130">
        <v>81.290000000000006</v>
      </c>
      <c r="D225" s="130">
        <v>86.03</v>
      </c>
      <c r="E225" s="132" t="s">
        <v>701</v>
      </c>
      <c r="G225" s="182"/>
      <c r="H225" s="182"/>
      <c r="I225" s="182"/>
    </row>
    <row r="226" spans="1:9">
      <c r="A226" s="136" t="s">
        <v>79</v>
      </c>
      <c r="B226" s="149" t="s">
        <v>266</v>
      </c>
      <c r="C226" s="130">
        <v>52.72</v>
      </c>
      <c r="D226" s="130">
        <v>56.29</v>
      </c>
      <c r="E226" s="132" t="s">
        <v>701</v>
      </c>
      <c r="G226" s="182"/>
      <c r="H226" s="182"/>
      <c r="I226" s="182"/>
    </row>
    <row r="227" spans="1:9">
      <c r="A227" s="136" t="s">
        <v>80</v>
      </c>
      <c r="B227" s="149" t="s">
        <v>266</v>
      </c>
      <c r="C227" s="130">
        <v>75.59</v>
      </c>
      <c r="D227" s="130">
        <v>81.03</v>
      </c>
      <c r="E227" s="132" t="s">
        <v>701</v>
      </c>
      <c r="G227" s="182"/>
      <c r="H227" s="182"/>
      <c r="I227" s="182"/>
    </row>
    <row r="228" spans="1:9">
      <c r="A228" s="136" t="s">
        <v>81</v>
      </c>
      <c r="B228" s="149" t="s">
        <v>266</v>
      </c>
      <c r="C228" s="130">
        <v>101.31</v>
      </c>
      <c r="D228" s="130">
        <v>107.53</v>
      </c>
      <c r="E228" s="132" t="s">
        <v>701</v>
      </c>
      <c r="G228" s="182"/>
      <c r="H228" s="182"/>
      <c r="I228" s="182"/>
    </row>
    <row r="229" spans="1:9">
      <c r="A229" s="136" t="s">
        <v>82</v>
      </c>
      <c r="B229" s="149" t="s">
        <v>266</v>
      </c>
      <c r="C229" s="130">
        <v>59.03</v>
      </c>
      <c r="D229" s="130">
        <v>62.96</v>
      </c>
      <c r="E229" s="132" t="s">
        <v>701</v>
      </c>
      <c r="G229" s="182"/>
      <c r="H229" s="182"/>
      <c r="I229" s="182"/>
    </row>
    <row r="230" spans="1:9">
      <c r="A230" s="136" t="s">
        <v>83</v>
      </c>
      <c r="B230" s="149" t="s">
        <v>266</v>
      </c>
      <c r="C230" s="130">
        <v>81.61</v>
      </c>
      <c r="D230" s="130">
        <v>86.99</v>
      </c>
      <c r="E230" s="132" t="s">
        <v>701</v>
      </c>
      <c r="G230" s="182"/>
      <c r="H230" s="182"/>
      <c r="I230" s="182"/>
    </row>
    <row r="231" spans="1:9">
      <c r="A231" s="136" t="s">
        <v>84</v>
      </c>
      <c r="B231" s="149" t="s">
        <v>266</v>
      </c>
      <c r="C231" s="130">
        <v>36.5</v>
      </c>
      <c r="D231" s="130">
        <v>38.630000000000003</v>
      </c>
      <c r="E231" s="132" t="s">
        <v>701</v>
      </c>
      <c r="G231" s="182"/>
      <c r="H231" s="182"/>
      <c r="I231" s="182"/>
    </row>
    <row r="232" spans="1:9">
      <c r="A232" s="136" t="s">
        <v>85</v>
      </c>
      <c r="B232" s="149" t="s">
        <v>266</v>
      </c>
      <c r="C232" s="130">
        <v>68.14</v>
      </c>
      <c r="D232" s="130">
        <v>72.58</v>
      </c>
      <c r="E232" s="132" t="s">
        <v>701</v>
      </c>
      <c r="G232" s="182"/>
      <c r="H232" s="182"/>
      <c r="I232" s="182"/>
    </row>
    <row r="233" spans="1:9">
      <c r="A233" s="136" t="s">
        <v>86</v>
      </c>
      <c r="B233" s="149" t="s">
        <v>266</v>
      </c>
      <c r="C233" s="130">
        <v>121.52</v>
      </c>
      <c r="D233" s="130">
        <v>128.78</v>
      </c>
      <c r="E233" s="132" t="s">
        <v>701</v>
      </c>
      <c r="G233" s="182"/>
      <c r="H233" s="182"/>
      <c r="I233" s="182"/>
    </row>
    <row r="234" spans="1:9">
      <c r="A234" s="136" t="s">
        <v>87</v>
      </c>
      <c r="B234" s="149" t="s">
        <v>266</v>
      </c>
      <c r="C234" s="130">
        <v>50.03</v>
      </c>
      <c r="D234" s="130">
        <v>53.68</v>
      </c>
      <c r="E234" s="132" t="s">
        <v>701</v>
      </c>
      <c r="G234" s="182"/>
      <c r="H234" s="182"/>
      <c r="I234" s="182"/>
    </row>
    <row r="235" spans="1:9">
      <c r="A235" s="136" t="s">
        <v>88</v>
      </c>
      <c r="B235" s="149" t="s">
        <v>266</v>
      </c>
      <c r="C235" s="130">
        <v>81.7</v>
      </c>
      <c r="D235" s="130">
        <v>87.18</v>
      </c>
      <c r="E235" s="132" t="s">
        <v>701</v>
      </c>
      <c r="G235" s="182"/>
      <c r="H235" s="182"/>
      <c r="I235" s="182"/>
    </row>
    <row r="236" spans="1:9">
      <c r="A236" s="136" t="s">
        <v>89</v>
      </c>
      <c r="B236" s="149" t="s">
        <v>266</v>
      </c>
      <c r="C236" s="130">
        <v>90.89</v>
      </c>
      <c r="D236" s="130">
        <v>96.84</v>
      </c>
      <c r="E236" s="132" t="s">
        <v>701</v>
      </c>
      <c r="G236" s="182"/>
      <c r="H236" s="182"/>
      <c r="I236" s="182"/>
    </row>
    <row r="237" spans="1:9">
      <c r="A237" s="136" t="s">
        <v>90</v>
      </c>
      <c r="B237" s="149" t="s">
        <v>266</v>
      </c>
      <c r="C237" s="130">
        <v>64.44</v>
      </c>
      <c r="D237" s="130">
        <v>68.33</v>
      </c>
      <c r="E237" s="132" t="s">
        <v>701</v>
      </c>
      <c r="G237" s="182"/>
      <c r="H237" s="182"/>
      <c r="I237" s="182"/>
    </row>
    <row r="238" spans="1:9">
      <c r="A238" s="136" t="s">
        <v>91</v>
      </c>
      <c r="B238" s="149" t="s">
        <v>266</v>
      </c>
      <c r="C238" s="130">
        <v>83.84</v>
      </c>
      <c r="D238" s="130">
        <v>88.65</v>
      </c>
      <c r="E238" s="132" t="s">
        <v>701</v>
      </c>
      <c r="G238" s="182"/>
      <c r="H238" s="182"/>
      <c r="I238" s="182"/>
    </row>
    <row r="239" spans="1:9">
      <c r="A239" s="136" t="s">
        <v>92</v>
      </c>
      <c r="B239" s="149" t="s">
        <v>266</v>
      </c>
      <c r="C239" s="130">
        <v>71.02</v>
      </c>
      <c r="D239" s="130">
        <v>75.75</v>
      </c>
      <c r="E239" s="132" t="s">
        <v>701</v>
      </c>
      <c r="G239" s="182"/>
      <c r="H239" s="182"/>
      <c r="I239" s="182"/>
    </row>
    <row r="240" spans="1:9">
      <c r="A240" s="136" t="s">
        <v>93</v>
      </c>
      <c r="B240" s="149" t="s">
        <v>266</v>
      </c>
      <c r="C240" s="130">
        <v>51.75</v>
      </c>
      <c r="D240" s="130">
        <v>54.54</v>
      </c>
      <c r="E240" s="132" t="s">
        <v>701</v>
      </c>
      <c r="G240" s="182"/>
      <c r="H240" s="182"/>
      <c r="I240" s="182"/>
    </row>
    <row r="241" spans="1:9">
      <c r="A241" s="136" t="s">
        <v>94</v>
      </c>
      <c r="B241" s="149" t="s">
        <v>266</v>
      </c>
      <c r="C241" s="130">
        <v>32.79</v>
      </c>
      <c r="D241" s="130">
        <v>34.65</v>
      </c>
      <c r="E241" s="132" t="s">
        <v>701</v>
      </c>
      <c r="G241" s="182"/>
      <c r="H241" s="182"/>
      <c r="I241" s="182"/>
    </row>
    <row r="242" spans="1:9">
      <c r="A242" s="136" t="s">
        <v>95</v>
      </c>
      <c r="B242" s="149" t="s">
        <v>266</v>
      </c>
      <c r="C242" s="130">
        <v>67.05</v>
      </c>
      <c r="D242" s="130">
        <v>71.400000000000006</v>
      </c>
      <c r="E242" s="132" t="s">
        <v>701</v>
      </c>
      <c r="G242" s="182"/>
      <c r="H242" s="182"/>
      <c r="I242" s="182"/>
    </row>
    <row r="243" spans="1:9">
      <c r="A243" s="136" t="s">
        <v>96</v>
      </c>
      <c r="B243" s="149" t="s">
        <v>266</v>
      </c>
      <c r="C243" s="130">
        <v>51.39</v>
      </c>
      <c r="D243" s="130">
        <v>54.81</v>
      </c>
      <c r="E243" s="132" t="s">
        <v>701</v>
      </c>
      <c r="G243" s="182"/>
      <c r="H243" s="182"/>
      <c r="I243" s="182"/>
    </row>
    <row r="244" spans="1:9">
      <c r="A244" s="136" t="s">
        <v>97</v>
      </c>
      <c r="B244" s="149" t="s">
        <v>266</v>
      </c>
      <c r="C244" s="130">
        <v>79.72</v>
      </c>
      <c r="D244" s="130">
        <v>84.66</v>
      </c>
      <c r="E244" s="132" t="s">
        <v>701</v>
      </c>
      <c r="G244" s="182"/>
      <c r="H244" s="182"/>
      <c r="I244" s="182"/>
    </row>
    <row r="245" spans="1:9">
      <c r="A245" s="136" t="s">
        <v>243</v>
      </c>
      <c r="B245" s="149" t="s">
        <v>266</v>
      </c>
      <c r="C245" s="130">
        <v>106.48</v>
      </c>
      <c r="D245" s="130">
        <v>113.1</v>
      </c>
      <c r="E245" s="132" t="s">
        <v>701</v>
      </c>
      <c r="G245" s="182"/>
      <c r="H245" s="182"/>
      <c r="I245" s="182"/>
    </row>
    <row r="246" spans="1:9">
      <c r="A246" s="136" t="s">
        <v>244</v>
      </c>
      <c r="B246" s="149" t="s">
        <v>266</v>
      </c>
      <c r="C246" s="130">
        <v>56.61</v>
      </c>
      <c r="D246" s="130">
        <v>60.92</v>
      </c>
      <c r="E246" s="132" t="s">
        <v>701</v>
      </c>
      <c r="G246" s="182"/>
      <c r="H246" s="182"/>
      <c r="I246" s="182"/>
    </row>
    <row r="247" spans="1:9">
      <c r="A247" s="136" t="s">
        <v>98</v>
      </c>
      <c r="B247" s="149" t="s">
        <v>266</v>
      </c>
      <c r="C247" s="130">
        <v>66.34</v>
      </c>
      <c r="D247" s="130">
        <v>70.33</v>
      </c>
      <c r="E247" s="132" t="s">
        <v>701</v>
      </c>
      <c r="G247" s="182"/>
      <c r="H247" s="182"/>
      <c r="I247" s="182"/>
    </row>
    <row r="248" spans="1:9">
      <c r="A248" s="136" t="s">
        <v>245</v>
      </c>
      <c r="B248" s="149" t="s">
        <v>266</v>
      </c>
      <c r="C248" s="130">
        <v>81.72</v>
      </c>
      <c r="D248" s="130">
        <v>87.07</v>
      </c>
      <c r="E248" s="132" t="s">
        <v>701</v>
      </c>
      <c r="G248" s="182"/>
      <c r="H248" s="182"/>
      <c r="I248" s="182"/>
    </row>
    <row r="249" spans="1:9">
      <c r="A249" s="136" t="s">
        <v>99</v>
      </c>
      <c r="B249" s="149" t="s">
        <v>266</v>
      </c>
      <c r="C249" s="130">
        <v>83.33</v>
      </c>
      <c r="D249" s="130">
        <v>87.98</v>
      </c>
      <c r="E249" s="132" t="s">
        <v>701</v>
      </c>
      <c r="G249" s="182"/>
      <c r="H249" s="182"/>
      <c r="I249" s="182"/>
    </row>
    <row r="250" spans="1:9">
      <c r="A250" s="136" t="s">
        <v>100</v>
      </c>
      <c r="B250" s="149" t="s">
        <v>266</v>
      </c>
      <c r="C250" s="130">
        <v>57.89</v>
      </c>
      <c r="D250" s="130">
        <v>61.88</v>
      </c>
      <c r="E250" s="132" t="s">
        <v>701</v>
      </c>
      <c r="G250" s="182"/>
      <c r="H250" s="182"/>
      <c r="I250" s="182"/>
    </row>
    <row r="251" spans="1:9">
      <c r="A251" s="136" t="s">
        <v>101</v>
      </c>
      <c r="B251" s="149" t="s">
        <v>266</v>
      </c>
      <c r="C251" s="130">
        <v>75.180000000000007</v>
      </c>
      <c r="D251" s="130">
        <v>79.540000000000006</v>
      </c>
      <c r="E251" s="132" t="s">
        <v>701</v>
      </c>
      <c r="G251" s="182"/>
      <c r="H251" s="182"/>
      <c r="I251" s="182"/>
    </row>
    <row r="252" spans="1:9">
      <c r="A252" s="136" t="s">
        <v>102</v>
      </c>
      <c r="B252" s="149" t="s">
        <v>266</v>
      </c>
      <c r="C252" s="130">
        <v>32.54</v>
      </c>
      <c r="D252" s="130">
        <v>34.770000000000003</v>
      </c>
      <c r="E252" s="132" t="s">
        <v>701</v>
      </c>
      <c r="G252" s="182"/>
      <c r="H252" s="182"/>
      <c r="I252" s="182"/>
    </row>
    <row r="253" spans="1:9">
      <c r="A253" s="136" t="s">
        <v>103</v>
      </c>
      <c r="B253" s="149" t="s">
        <v>266</v>
      </c>
      <c r="C253" s="130">
        <v>57.47</v>
      </c>
      <c r="D253" s="130">
        <v>61.13</v>
      </c>
      <c r="E253" s="132" t="s">
        <v>701</v>
      </c>
      <c r="G253" s="182"/>
      <c r="H253" s="182"/>
      <c r="I253" s="182"/>
    </row>
    <row r="254" spans="1:9">
      <c r="A254" s="136" t="s">
        <v>104</v>
      </c>
      <c r="B254" s="149" t="s">
        <v>266</v>
      </c>
      <c r="C254" s="130">
        <v>43.97</v>
      </c>
      <c r="D254" s="130">
        <v>46.56</v>
      </c>
      <c r="E254" s="132" t="s">
        <v>701</v>
      </c>
      <c r="G254" s="182"/>
      <c r="H254" s="182"/>
      <c r="I254" s="182"/>
    </row>
    <row r="255" spans="1:9">
      <c r="A255" s="136" t="s">
        <v>105</v>
      </c>
      <c r="B255" s="149" t="s">
        <v>266</v>
      </c>
      <c r="C255" s="130">
        <v>79.16</v>
      </c>
      <c r="D255" s="130">
        <v>83.75</v>
      </c>
      <c r="E255" s="132" t="s">
        <v>701</v>
      </c>
      <c r="G255" s="182"/>
      <c r="H255" s="182"/>
      <c r="I255" s="182"/>
    </row>
    <row r="256" spans="1:9">
      <c r="A256" s="136" t="s">
        <v>106</v>
      </c>
      <c r="B256" s="149" t="s">
        <v>266</v>
      </c>
      <c r="C256" s="130">
        <v>64.92</v>
      </c>
      <c r="D256" s="130">
        <v>68.89</v>
      </c>
      <c r="E256" s="132" t="s">
        <v>701</v>
      </c>
      <c r="G256" s="182"/>
      <c r="H256" s="182"/>
      <c r="I256" s="182"/>
    </row>
    <row r="257" spans="1:9">
      <c r="A257" s="136" t="s">
        <v>107</v>
      </c>
      <c r="B257" s="149" t="s">
        <v>266</v>
      </c>
      <c r="C257" s="130">
        <v>105.57</v>
      </c>
      <c r="D257" s="130">
        <v>111.5</v>
      </c>
      <c r="E257" s="132" t="s">
        <v>701</v>
      </c>
      <c r="G257" s="182"/>
      <c r="H257" s="182"/>
      <c r="I257" s="182"/>
    </row>
    <row r="258" spans="1:9">
      <c r="A258" s="136" t="s">
        <v>108</v>
      </c>
      <c r="B258" s="149" t="s">
        <v>266</v>
      </c>
      <c r="C258" s="130">
        <v>84.77</v>
      </c>
      <c r="D258" s="130">
        <v>90.62</v>
      </c>
      <c r="E258" s="132" t="s">
        <v>701</v>
      </c>
      <c r="G258" s="182"/>
      <c r="H258" s="182"/>
      <c r="I258" s="182"/>
    </row>
    <row r="259" spans="1:9">
      <c r="A259" s="136" t="s">
        <v>109</v>
      </c>
      <c r="B259" s="149" t="s">
        <v>266</v>
      </c>
      <c r="C259" s="130">
        <v>107.57</v>
      </c>
      <c r="D259" s="130">
        <v>114.75</v>
      </c>
      <c r="E259" s="132" t="s">
        <v>701</v>
      </c>
      <c r="G259" s="182"/>
      <c r="H259" s="182"/>
      <c r="I259" s="182"/>
    </row>
    <row r="260" spans="1:9">
      <c r="A260" s="136" t="s">
        <v>110</v>
      </c>
      <c r="B260" s="149" t="s">
        <v>266</v>
      </c>
      <c r="C260" s="130">
        <v>35.24</v>
      </c>
      <c r="D260" s="130">
        <v>37.43</v>
      </c>
      <c r="E260" s="130">
        <v>41.31</v>
      </c>
      <c r="G260" s="182"/>
      <c r="H260" s="182"/>
      <c r="I260" s="182"/>
    </row>
    <row r="261" spans="1:9">
      <c r="A261" s="136" t="s">
        <v>246</v>
      </c>
      <c r="B261" s="149" t="s">
        <v>266</v>
      </c>
      <c r="C261" s="130">
        <v>64.97</v>
      </c>
      <c r="D261" s="130">
        <v>68.55</v>
      </c>
      <c r="E261" s="132" t="s">
        <v>701</v>
      </c>
      <c r="G261" s="182"/>
      <c r="H261" s="182"/>
      <c r="I261" s="182"/>
    </row>
    <row r="262" spans="1:9">
      <c r="A262" s="136" t="s">
        <v>111</v>
      </c>
      <c r="B262" s="149" t="s">
        <v>266</v>
      </c>
      <c r="C262" s="130">
        <v>64.69</v>
      </c>
      <c r="D262" s="130">
        <v>68.739999999999995</v>
      </c>
      <c r="E262" s="132" t="s">
        <v>701</v>
      </c>
      <c r="G262" s="182"/>
      <c r="H262" s="182"/>
      <c r="I262" s="182"/>
    </row>
    <row r="263" spans="1:9">
      <c r="A263" s="136" t="s">
        <v>112</v>
      </c>
      <c r="B263" s="149" t="s">
        <v>266</v>
      </c>
      <c r="C263" s="130">
        <v>49.65</v>
      </c>
      <c r="D263" s="130">
        <v>52.82</v>
      </c>
      <c r="E263" s="132" t="s">
        <v>701</v>
      </c>
      <c r="G263" s="182"/>
      <c r="H263" s="182"/>
      <c r="I263" s="182"/>
    </row>
    <row r="264" spans="1:9">
      <c r="A264" s="136" t="s">
        <v>247</v>
      </c>
      <c r="B264" s="149" t="s">
        <v>266</v>
      </c>
      <c r="C264" s="130">
        <v>84.33</v>
      </c>
      <c r="D264" s="130">
        <v>89.56</v>
      </c>
      <c r="E264" s="132" t="s">
        <v>701</v>
      </c>
      <c r="G264" s="182"/>
      <c r="H264" s="182"/>
      <c r="I264" s="182"/>
    </row>
    <row r="265" spans="1:9">
      <c r="A265" s="136" t="s">
        <v>113</v>
      </c>
      <c r="B265" s="149" t="s">
        <v>266</v>
      </c>
      <c r="C265" s="130">
        <v>48.65</v>
      </c>
      <c r="D265" s="130">
        <v>52.39</v>
      </c>
      <c r="E265" s="132" t="s">
        <v>701</v>
      </c>
      <c r="G265" s="182"/>
      <c r="H265" s="182"/>
      <c r="I265" s="182"/>
    </row>
    <row r="266" spans="1:9">
      <c r="A266" s="136" t="s">
        <v>114</v>
      </c>
      <c r="B266" s="149" t="s">
        <v>266</v>
      </c>
      <c r="C266" s="130">
        <v>35.94</v>
      </c>
      <c r="D266" s="130">
        <v>38.22</v>
      </c>
      <c r="E266" s="132" t="s">
        <v>701</v>
      </c>
      <c r="G266" s="182"/>
      <c r="H266" s="182"/>
      <c r="I266" s="182"/>
    </row>
    <row r="267" spans="1:9">
      <c r="A267" s="136" t="s">
        <v>248</v>
      </c>
      <c r="B267" s="149" t="s">
        <v>266</v>
      </c>
      <c r="C267" s="130">
        <v>67.709999999999994</v>
      </c>
      <c r="D267" s="130">
        <v>71.95</v>
      </c>
      <c r="E267" s="132" t="s">
        <v>701</v>
      </c>
      <c r="G267" s="182"/>
      <c r="H267" s="182"/>
      <c r="I267" s="182"/>
    </row>
    <row r="268" spans="1:9">
      <c r="A268" s="136" t="s">
        <v>115</v>
      </c>
      <c r="B268" s="149" t="s">
        <v>266</v>
      </c>
      <c r="C268" s="130">
        <v>56.07</v>
      </c>
      <c r="D268" s="130">
        <v>59.23</v>
      </c>
      <c r="E268" s="130">
        <v>65.52</v>
      </c>
      <c r="G268" s="182"/>
      <c r="H268" s="182"/>
      <c r="I268" s="182"/>
    </row>
    <row r="269" spans="1:9">
      <c r="A269" s="136" t="s">
        <v>116</v>
      </c>
      <c r="B269" s="149" t="s">
        <v>266</v>
      </c>
      <c r="C269" s="130">
        <v>70.38</v>
      </c>
      <c r="D269" s="130">
        <v>74.599999999999994</v>
      </c>
      <c r="E269" s="130">
        <v>82.68</v>
      </c>
      <c r="G269" s="182"/>
      <c r="H269" s="182"/>
      <c r="I269" s="182"/>
    </row>
    <row r="270" spans="1:9">
      <c r="A270" s="136" t="s">
        <v>41</v>
      </c>
      <c r="B270" s="149" t="s">
        <v>266</v>
      </c>
      <c r="C270" s="130">
        <v>40.479999999999997</v>
      </c>
      <c r="D270" s="130">
        <v>43.27</v>
      </c>
      <c r="E270" s="130">
        <v>47.68</v>
      </c>
      <c r="G270" s="182"/>
      <c r="H270" s="182"/>
      <c r="I270" s="182"/>
    </row>
    <row r="271" spans="1:9">
      <c r="A271" s="136" t="s">
        <v>117</v>
      </c>
      <c r="B271" s="149" t="s">
        <v>266</v>
      </c>
      <c r="C271" s="130">
        <v>65.650000000000006</v>
      </c>
      <c r="D271" s="130">
        <v>69.819999999999993</v>
      </c>
      <c r="E271" s="132" t="s">
        <v>701</v>
      </c>
      <c r="G271" s="182"/>
      <c r="H271" s="182"/>
      <c r="I271" s="182"/>
    </row>
    <row r="272" spans="1:9">
      <c r="A272" s="136" t="s">
        <v>118</v>
      </c>
      <c r="B272" s="149" t="s">
        <v>266</v>
      </c>
      <c r="C272" s="130">
        <v>48.73</v>
      </c>
      <c r="D272" s="130">
        <v>51.65</v>
      </c>
      <c r="E272" s="132" t="s">
        <v>701</v>
      </c>
      <c r="G272" s="182"/>
      <c r="H272" s="182"/>
      <c r="I272" s="182"/>
    </row>
    <row r="273" spans="1:9">
      <c r="A273" s="136" t="s">
        <v>119</v>
      </c>
      <c r="B273" s="149" t="s">
        <v>266</v>
      </c>
      <c r="C273" s="130">
        <v>57.1</v>
      </c>
      <c r="D273" s="130">
        <v>61.07</v>
      </c>
      <c r="E273" s="130">
        <v>67.31</v>
      </c>
      <c r="G273" s="182"/>
      <c r="H273" s="182"/>
      <c r="I273" s="182"/>
    </row>
    <row r="274" spans="1:9">
      <c r="A274" s="136" t="s">
        <v>120</v>
      </c>
      <c r="B274" s="149" t="s">
        <v>266</v>
      </c>
      <c r="C274" s="130">
        <v>108</v>
      </c>
      <c r="D274" s="130">
        <v>114.85</v>
      </c>
      <c r="E274" s="130">
        <v>125.25</v>
      </c>
      <c r="G274" s="182"/>
      <c r="H274" s="182"/>
      <c r="I274" s="182"/>
    </row>
    <row r="275" spans="1:9">
      <c r="A275" s="136" t="s">
        <v>121</v>
      </c>
      <c r="B275" s="149" t="s">
        <v>266</v>
      </c>
      <c r="C275" s="130">
        <v>83.93</v>
      </c>
      <c r="D275" s="130">
        <v>89.81</v>
      </c>
      <c r="E275" s="130">
        <v>97.86</v>
      </c>
      <c r="G275" s="182"/>
      <c r="H275" s="182"/>
      <c r="I275" s="182"/>
    </row>
    <row r="276" spans="1:9">
      <c r="A276" s="136" t="s">
        <v>122</v>
      </c>
      <c r="B276" s="149" t="s">
        <v>266</v>
      </c>
      <c r="C276" s="130">
        <v>64.31</v>
      </c>
      <c r="D276" s="130">
        <v>68.02</v>
      </c>
      <c r="E276" s="132" t="s">
        <v>701</v>
      </c>
      <c r="G276" s="182"/>
      <c r="H276" s="182"/>
      <c r="I276" s="182"/>
    </row>
    <row r="277" spans="1:9">
      <c r="A277" s="136" t="s">
        <v>123</v>
      </c>
      <c r="B277" s="149" t="s">
        <v>266</v>
      </c>
      <c r="C277" s="130">
        <v>51.24</v>
      </c>
      <c r="D277" s="130">
        <v>54.37</v>
      </c>
      <c r="E277" s="132" t="s">
        <v>701</v>
      </c>
      <c r="G277" s="182"/>
      <c r="H277" s="182"/>
      <c r="I277" s="182"/>
    </row>
    <row r="278" spans="1:9">
      <c r="A278" s="136" t="s">
        <v>124</v>
      </c>
      <c r="B278" s="149" t="s">
        <v>266</v>
      </c>
      <c r="C278" s="130">
        <v>39.81</v>
      </c>
      <c r="D278" s="130">
        <v>42.48</v>
      </c>
      <c r="E278" s="132" t="s">
        <v>701</v>
      </c>
      <c r="G278" s="182"/>
      <c r="H278" s="182"/>
      <c r="I278" s="182"/>
    </row>
    <row r="279" spans="1:9">
      <c r="A279" s="136" t="s">
        <v>249</v>
      </c>
      <c r="B279" s="149" t="s">
        <v>266</v>
      </c>
      <c r="C279" s="130">
        <v>66.34</v>
      </c>
      <c r="D279" s="130">
        <v>70.47</v>
      </c>
      <c r="E279" s="132" t="s">
        <v>701</v>
      </c>
      <c r="G279" s="182"/>
      <c r="H279" s="182"/>
      <c r="I279" s="182"/>
    </row>
    <row r="280" spans="1:9">
      <c r="A280" s="136" t="s">
        <v>250</v>
      </c>
      <c r="B280" s="149" t="s">
        <v>266</v>
      </c>
      <c r="C280" s="130">
        <v>33.67</v>
      </c>
      <c r="D280" s="130">
        <v>35.549999999999997</v>
      </c>
      <c r="E280" s="132" t="s">
        <v>701</v>
      </c>
      <c r="G280" s="182"/>
      <c r="H280" s="182"/>
      <c r="I280" s="182"/>
    </row>
    <row r="281" spans="1:9">
      <c r="A281" s="136" t="s">
        <v>125</v>
      </c>
      <c r="B281" s="149" t="s">
        <v>266</v>
      </c>
      <c r="C281" s="130">
        <v>64.599999999999994</v>
      </c>
      <c r="D281" s="130">
        <v>68.67</v>
      </c>
      <c r="E281" s="132" t="s">
        <v>701</v>
      </c>
      <c r="G281" s="182"/>
      <c r="H281" s="182"/>
      <c r="I281" s="182"/>
    </row>
    <row r="282" spans="1:9">
      <c r="A282" s="136" t="s">
        <v>251</v>
      </c>
      <c r="B282" s="149" t="s">
        <v>266</v>
      </c>
      <c r="C282" s="130">
        <v>85.33</v>
      </c>
      <c r="D282" s="130">
        <v>90.96</v>
      </c>
      <c r="E282" s="132" t="s">
        <v>701</v>
      </c>
      <c r="G282" s="182"/>
      <c r="H282" s="182"/>
      <c r="I282" s="182"/>
    </row>
    <row r="283" spans="1:9">
      <c r="A283" s="136" t="s">
        <v>252</v>
      </c>
      <c r="B283" s="149" t="s">
        <v>266</v>
      </c>
      <c r="C283" s="130">
        <v>104.82</v>
      </c>
      <c r="D283" s="130">
        <v>110.76</v>
      </c>
      <c r="E283" s="132" t="s">
        <v>701</v>
      </c>
      <c r="G283" s="182"/>
      <c r="H283" s="182"/>
      <c r="I283" s="182"/>
    </row>
    <row r="284" spans="1:9">
      <c r="A284" s="136" t="s">
        <v>126</v>
      </c>
      <c r="B284" s="149" t="s">
        <v>266</v>
      </c>
      <c r="C284" s="130">
        <v>45.29</v>
      </c>
      <c r="D284" s="130">
        <v>47.46</v>
      </c>
      <c r="E284" s="132" t="s">
        <v>701</v>
      </c>
      <c r="G284" s="182"/>
      <c r="H284" s="182"/>
      <c r="I284" s="182"/>
    </row>
    <row r="285" spans="1:9">
      <c r="A285" s="136" t="s">
        <v>127</v>
      </c>
      <c r="B285" s="149" t="s">
        <v>266</v>
      </c>
      <c r="C285" s="130">
        <v>36.26</v>
      </c>
      <c r="D285" s="130">
        <v>38.53</v>
      </c>
      <c r="E285" s="132" t="s">
        <v>701</v>
      </c>
      <c r="G285" s="182"/>
      <c r="H285" s="182"/>
      <c r="I285" s="182"/>
    </row>
    <row r="286" spans="1:9">
      <c r="A286" s="136" t="s">
        <v>128</v>
      </c>
      <c r="B286" s="149" t="s">
        <v>266</v>
      </c>
      <c r="C286" s="130">
        <v>49.43</v>
      </c>
      <c r="D286" s="130">
        <v>52.53</v>
      </c>
      <c r="E286" s="132" t="s">
        <v>701</v>
      </c>
      <c r="G286" s="182"/>
      <c r="H286" s="182"/>
      <c r="I286" s="182"/>
    </row>
    <row r="287" spans="1:9">
      <c r="A287" s="136" t="s">
        <v>129</v>
      </c>
      <c r="B287" s="149" t="s">
        <v>266</v>
      </c>
      <c r="C287" s="130">
        <v>68.930000000000007</v>
      </c>
      <c r="D287" s="130">
        <v>73.209999999999994</v>
      </c>
      <c r="E287" s="132" t="s">
        <v>701</v>
      </c>
      <c r="G287" s="182"/>
      <c r="H287" s="182"/>
      <c r="I287" s="182"/>
    </row>
    <row r="288" spans="1:9">
      <c r="A288" s="136" t="s">
        <v>130</v>
      </c>
      <c r="B288" s="149" t="s">
        <v>266</v>
      </c>
      <c r="C288" s="130">
        <v>71.53</v>
      </c>
      <c r="D288" s="130">
        <v>76.260000000000005</v>
      </c>
      <c r="E288" s="132" t="s">
        <v>701</v>
      </c>
      <c r="G288" s="182"/>
      <c r="H288" s="182"/>
      <c r="I288" s="182"/>
    </row>
    <row r="289" spans="1:9">
      <c r="A289" s="136" t="s">
        <v>131</v>
      </c>
      <c r="B289" s="149" t="s">
        <v>266</v>
      </c>
      <c r="C289" s="130">
        <v>60.97</v>
      </c>
      <c r="D289" s="130">
        <v>64.89</v>
      </c>
      <c r="E289" s="132" t="s">
        <v>701</v>
      </c>
      <c r="G289" s="182"/>
      <c r="H289" s="182"/>
      <c r="I289" s="182"/>
    </row>
    <row r="290" spans="1:9">
      <c r="A290" s="136" t="s">
        <v>132</v>
      </c>
      <c r="B290" s="149" t="s">
        <v>266</v>
      </c>
      <c r="C290" s="130">
        <v>43.85</v>
      </c>
      <c r="D290" s="130">
        <v>46.63</v>
      </c>
      <c r="E290" s="132" t="s">
        <v>701</v>
      </c>
      <c r="G290" s="182"/>
      <c r="H290" s="182"/>
      <c r="I290" s="182"/>
    </row>
    <row r="291" spans="1:9">
      <c r="A291" s="136" t="s">
        <v>253</v>
      </c>
      <c r="B291" s="149" t="s">
        <v>266</v>
      </c>
      <c r="C291" s="130">
        <v>59.54</v>
      </c>
      <c r="D291" s="130">
        <v>62.88</v>
      </c>
      <c r="E291" s="132" t="s">
        <v>701</v>
      </c>
      <c r="G291" s="182"/>
      <c r="H291" s="182"/>
      <c r="I291" s="182"/>
    </row>
    <row r="292" spans="1:9">
      <c r="A292" s="136" t="s">
        <v>133</v>
      </c>
      <c r="B292" s="149" t="s">
        <v>266</v>
      </c>
      <c r="C292" s="130">
        <v>66.680000000000007</v>
      </c>
      <c r="D292" s="130">
        <v>71.349999999999994</v>
      </c>
      <c r="E292" s="132" t="s">
        <v>701</v>
      </c>
      <c r="G292" s="182"/>
      <c r="H292" s="182"/>
      <c r="I292" s="182"/>
    </row>
    <row r="293" spans="1:9">
      <c r="A293" s="136" t="s">
        <v>134</v>
      </c>
      <c r="B293" s="149" t="s">
        <v>266</v>
      </c>
      <c r="C293" s="130">
        <v>43.04</v>
      </c>
      <c r="D293" s="130">
        <v>45.45</v>
      </c>
      <c r="E293" s="132" t="s">
        <v>701</v>
      </c>
      <c r="G293" s="182"/>
      <c r="H293" s="182"/>
      <c r="I293" s="182"/>
    </row>
    <row r="294" spans="1:9">
      <c r="A294" s="136" t="s">
        <v>135</v>
      </c>
      <c r="B294" s="149" t="s">
        <v>266</v>
      </c>
      <c r="C294" s="130">
        <v>80.53</v>
      </c>
      <c r="D294" s="130">
        <v>85.09</v>
      </c>
      <c r="E294" s="132" t="s">
        <v>701</v>
      </c>
      <c r="G294" s="182"/>
      <c r="H294" s="182"/>
      <c r="I294" s="182"/>
    </row>
    <row r="295" spans="1:9">
      <c r="A295" s="136" t="s">
        <v>136</v>
      </c>
      <c r="B295" s="149" t="s">
        <v>266</v>
      </c>
      <c r="C295" s="130">
        <v>64.430000000000007</v>
      </c>
      <c r="D295" s="130">
        <v>68.72</v>
      </c>
      <c r="E295" s="132" t="s">
        <v>701</v>
      </c>
      <c r="G295" s="182"/>
      <c r="H295" s="182"/>
      <c r="I295" s="182"/>
    </row>
    <row r="296" spans="1:9">
      <c r="A296" s="136" t="s">
        <v>137</v>
      </c>
      <c r="B296" s="149" t="s">
        <v>266</v>
      </c>
      <c r="C296" s="130">
        <v>77.510000000000005</v>
      </c>
      <c r="D296" s="130">
        <v>82.33</v>
      </c>
      <c r="E296" s="132" t="s">
        <v>701</v>
      </c>
      <c r="G296" s="182"/>
      <c r="H296" s="182"/>
      <c r="I296" s="182"/>
    </row>
    <row r="297" spans="1:9">
      <c r="A297" s="136" t="s">
        <v>138</v>
      </c>
      <c r="B297" s="149" t="s">
        <v>266</v>
      </c>
      <c r="C297" s="130">
        <v>58.14</v>
      </c>
      <c r="D297" s="130">
        <v>61.55</v>
      </c>
      <c r="E297" s="132" t="s">
        <v>701</v>
      </c>
      <c r="G297" s="182"/>
      <c r="H297" s="182"/>
      <c r="I297" s="182"/>
    </row>
    <row r="298" spans="1:9">
      <c r="A298" s="136" t="s">
        <v>139</v>
      </c>
      <c r="B298" s="149" t="s">
        <v>266</v>
      </c>
      <c r="C298" s="130">
        <v>98.73</v>
      </c>
      <c r="D298" s="130">
        <v>105</v>
      </c>
      <c r="E298" s="132" t="s">
        <v>701</v>
      </c>
      <c r="G298" s="182"/>
      <c r="H298" s="182"/>
      <c r="I298" s="182"/>
    </row>
    <row r="299" spans="1:9">
      <c r="A299" s="136" t="s">
        <v>140</v>
      </c>
      <c r="B299" s="149" t="s">
        <v>266</v>
      </c>
      <c r="C299" s="130">
        <v>44.97</v>
      </c>
      <c r="D299" s="130">
        <v>48.13</v>
      </c>
      <c r="E299" s="132" t="s">
        <v>701</v>
      </c>
      <c r="G299" s="182"/>
      <c r="H299" s="182"/>
      <c r="I299" s="182"/>
    </row>
    <row r="300" spans="1:9">
      <c r="A300" s="136" t="s">
        <v>141</v>
      </c>
      <c r="B300" s="149" t="s">
        <v>266</v>
      </c>
      <c r="C300" s="130">
        <v>79.989999999999995</v>
      </c>
      <c r="D300" s="130">
        <v>85.09</v>
      </c>
      <c r="E300" s="132" t="s">
        <v>701</v>
      </c>
      <c r="G300" s="182"/>
      <c r="H300" s="182"/>
      <c r="I300" s="182"/>
    </row>
    <row r="301" spans="1:9">
      <c r="A301" s="136" t="s">
        <v>142</v>
      </c>
      <c r="B301" s="149" t="s">
        <v>266</v>
      </c>
      <c r="C301" s="130">
        <v>122.49</v>
      </c>
      <c r="D301" s="130">
        <v>130.91</v>
      </c>
      <c r="E301" s="132" t="s">
        <v>701</v>
      </c>
      <c r="G301" s="182"/>
      <c r="H301" s="182"/>
      <c r="I301" s="182"/>
    </row>
    <row r="302" spans="1:9">
      <c r="A302" s="136" t="s">
        <v>143</v>
      </c>
      <c r="B302" s="149" t="s">
        <v>266</v>
      </c>
      <c r="C302" s="130">
        <v>56.98</v>
      </c>
      <c r="D302" s="130">
        <v>60.73</v>
      </c>
      <c r="E302" s="132" t="s">
        <v>701</v>
      </c>
      <c r="G302" s="182"/>
      <c r="H302" s="182"/>
      <c r="I302" s="182"/>
    </row>
    <row r="303" spans="1:9">
      <c r="A303" s="136" t="s">
        <v>189</v>
      </c>
      <c r="B303" s="149" t="s">
        <v>266</v>
      </c>
      <c r="C303" s="130" t="s">
        <v>701</v>
      </c>
      <c r="D303" s="130">
        <v>142.62</v>
      </c>
      <c r="E303" s="132" t="s">
        <v>701</v>
      </c>
      <c r="G303" s="182"/>
      <c r="H303" s="182"/>
      <c r="I303" s="182"/>
    </row>
    <row r="304" spans="1:9">
      <c r="A304" s="136" t="s">
        <v>144</v>
      </c>
      <c r="B304" s="149" t="s">
        <v>266</v>
      </c>
      <c r="C304" s="130">
        <v>98.68</v>
      </c>
      <c r="D304" s="130">
        <v>105.55</v>
      </c>
      <c r="E304" s="132" t="s">
        <v>701</v>
      </c>
      <c r="G304" s="182"/>
      <c r="H304" s="182"/>
      <c r="I304" s="182"/>
    </row>
    <row r="305" spans="1:9">
      <c r="A305" s="136" t="s">
        <v>254</v>
      </c>
      <c r="B305" s="149" t="s">
        <v>266</v>
      </c>
      <c r="C305" s="130">
        <v>62.39</v>
      </c>
      <c r="D305" s="130">
        <v>66.66</v>
      </c>
      <c r="E305" s="132" t="s">
        <v>701</v>
      </c>
      <c r="G305" s="182"/>
      <c r="H305" s="182"/>
      <c r="I305" s="182"/>
    </row>
    <row r="306" spans="1:9">
      <c r="A306" s="136" t="s">
        <v>145</v>
      </c>
      <c r="B306" s="149" t="s">
        <v>266</v>
      </c>
      <c r="C306" s="130">
        <v>86.43</v>
      </c>
      <c r="D306" s="130">
        <v>92.22</v>
      </c>
      <c r="E306" s="132" t="s">
        <v>701</v>
      </c>
      <c r="G306" s="182"/>
      <c r="H306" s="182"/>
      <c r="I306" s="182"/>
    </row>
    <row r="307" spans="1:9">
      <c r="A307" s="136" t="s">
        <v>146</v>
      </c>
      <c r="B307" s="149" t="s">
        <v>266</v>
      </c>
      <c r="C307" s="130">
        <v>86.47</v>
      </c>
      <c r="D307" s="130">
        <v>91.91</v>
      </c>
      <c r="E307" s="132" t="s">
        <v>701</v>
      </c>
      <c r="G307" s="182"/>
      <c r="H307" s="182"/>
      <c r="I307" s="182"/>
    </row>
    <row r="308" spans="1:9">
      <c r="A308" s="136" t="s">
        <v>147</v>
      </c>
      <c r="B308" s="149" t="s">
        <v>266</v>
      </c>
      <c r="C308" s="130">
        <v>56.86</v>
      </c>
      <c r="D308" s="130">
        <v>60.47</v>
      </c>
      <c r="E308" s="132" t="s">
        <v>701</v>
      </c>
      <c r="G308" s="182"/>
      <c r="H308" s="182"/>
      <c r="I308" s="182"/>
    </row>
    <row r="309" spans="1:9">
      <c r="A309" s="136" t="s">
        <v>148</v>
      </c>
      <c r="B309" s="149" t="s">
        <v>266</v>
      </c>
      <c r="C309" s="130">
        <v>40.159999999999997</v>
      </c>
      <c r="D309" s="130">
        <v>42.59</v>
      </c>
      <c r="E309" s="132" t="s">
        <v>701</v>
      </c>
      <c r="G309" s="182"/>
      <c r="H309" s="182"/>
      <c r="I309" s="182"/>
    </row>
    <row r="310" spans="1:9">
      <c r="A310" s="136" t="s">
        <v>149</v>
      </c>
      <c r="B310" s="149" t="s">
        <v>266</v>
      </c>
      <c r="C310" s="130">
        <v>83.24</v>
      </c>
      <c r="D310" s="130">
        <v>88.13</v>
      </c>
      <c r="E310" s="132" t="s">
        <v>701</v>
      </c>
      <c r="G310" s="182"/>
      <c r="H310" s="182"/>
      <c r="I310" s="182"/>
    </row>
    <row r="311" spans="1:9">
      <c r="A311" s="136" t="s">
        <v>150</v>
      </c>
      <c r="B311" s="149" t="s">
        <v>266</v>
      </c>
      <c r="C311" s="130">
        <v>32.49</v>
      </c>
      <c r="D311" s="130">
        <v>34.96</v>
      </c>
      <c r="E311" s="132" t="s">
        <v>701</v>
      </c>
      <c r="G311" s="182"/>
      <c r="H311" s="182"/>
      <c r="I311" s="182"/>
    </row>
    <row r="312" spans="1:9">
      <c r="A312" s="136" t="s">
        <v>151</v>
      </c>
      <c r="B312" s="149" t="s">
        <v>266</v>
      </c>
      <c r="C312" s="130">
        <v>68.45</v>
      </c>
      <c r="D312" s="130">
        <v>73.09</v>
      </c>
      <c r="E312" s="132" t="s">
        <v>701</v>
      </c>
      <c r="G312" s="182"/>
      <c r="H312" s="182"/>
      <c r="I312" s="182"/>
    </row>
    <row r="313" spans="1:9">
      <c r="A313" s="136" t="s">
        <v>152</v>
      </c>
      <c r="B313" s="149" t="s">
        <v>266</v>
      </c>
      <c r="C313" s="130">
        <v>52.06</v>
      </c>
      <c r="D313" s="130">
        <v>55.08</v>
      </c>
      <c r="E313" s="132" t="s">
        <v>701</v>
      </c>
      <c r="G313" s="182"/>
      <c r="H313" s="182"/>
      <c r="I313" s="182"/>
    </row>
    <row r="314" spans="1:9">
      <c r="A314" s="136" t="s">
        <v>153</v>
      </c>
      <c r="B314" s="149" t="s">
        <v>266</v>
      </c>
      <c r="C314" s="130">
        <v>86.44</v>
      </c>
      <c r="D314" s="130">
        <v>92.39</v>
      </c>
      <c r="E314" s="132" t="s">
        <v>701</v>
      </c>
      <c r="G314" s="182"/>
      <c r="H314" s="182"/>
      <c r="I314" s="182"/>
    </row>
    <row r="315" spans="1:9">
      <c r="A315" s="136" t="s">
        <v>154</v>
      </c>
      <c r="B315" s="149" t="s">
        <v>266</v>
      </c>
      <c r="C315" s="130">
        <v>40.33</v>
      </c>
      <c r="D315" s="130">
        <v>42.84</v>
      </c>
      <c r="E315" s="132" t="s">
        <v>701</v>
      </c>
      <c r="G315" s="182"/>
      <c r="H315" s="182"/>
      <c r="I315" s="182"/>
    </row>
    <row r="316" spans="1:9">
      <c r="A316" s="136" t="s">
        <v>155</v>
      </c>
      <c r="B316" s="149" t="s">
        <v>266</v>
      </c>
      <c r="C316" s="130">
        <v>62.99</v>
      </c>
      <c r="D316" s="130">
        <v>66.72</v>
      </c>
      <c r="E316" s="130">
        <v>73.78</v>
      </c>
      <c r="G316" s="182"/>
      <c r="H316" s="182"/>
      <c r="I316" s="182"/>
    </row>
    <row r="317" spans="1:9">
      <c r="A317" s="136" t="s">
        <v>255</v>
      </c>
      <c r="B317" s="149" t="s">
        <v>266</v>
      </c>
      <c r="C317" s="130">
        <v>87.54</v>
      </c>
      <c r="D317" s="130">
        <v>92.74</v>
      </c>
      <c r="E317" s="130">
        <v>102.52</v>
      </c>
      <c r="G317" s="182"/>
      <c r="H317" s="182"/>
      <c r="I317" s="182"/>
    </row>
    <row r="318" spans="1:9">
      <c r="A318" s="136" t="s">
        <v>156</v>
      </c>
      <c r="B318" s="149" t="s">
        <v>266</v>
      </c>
      <c r="C318" s="130">
        <v>88.03</v>
      </c>
      <c r="D318" s="130">
        <v>94.12</v>
      </c>
      <c r="E318" s="132" t="s">
        <v>701</v>
      </c>
      <c r="G318" s="182"/>
      <c r="H318" s="182"/>
      <c r="I318" s="182"/>
    </row>
    <row r="319" spans="1:9">
      <c r="A319" s="136" t="s">
        <v>157</v>
      </c>
      <c r="B319" s="149" t="s">
        <v>266</v>
      </c>
      <c r="C319" s="130">
        <v>58.21</v>
      </c>
      <c r="D319" s="130">
        <v>61.88</v>
      </c>
      <c r="E319" s="132" t="s">
        <v>701</v>
      </c>
      <c r="G319" s="182"/>
      <c r="H319" s="182"/>
      <c r="I319" s="182"/>
    </row>
    <row r="320" spans="1:9">
      <c r="A320" s="136" t="s">
        <v>158</v>
      </c>
      <c r="B320" s="149" t="s">
        <v>266</v>
      </c>
      <c r="C320" s="130">
        <v>112.8</v>
      </c>
      <c r="D320" s="130">
        <v>120.46</v>
      </c>
      <c r="E320" s="132" t="s">
        <v>701</v>
      </c>
      <c r="G320" s="182"/>
      <c r="H320" s="182"/>
      <c r="I320" s="182"/>
    </row>
    <row r="321" spans="1:9">
      <c r="A321" s="136" t="s">
        <v>159</v>
      </c>
      <c r="B321" s="149" t="s">
        <v>266</v>
      </c>
      <c r="C321" s="130">
        <v>37.479999999999997</v>
      </c>
      <c r="D321" s="130">
        <v>39.76</v>
      </c>
      <c r="E321" s="132" t="s">
        <v>701</v>
      </c>
      <c r="G321" s="182"/>
      <c r="H321" s="182"/>
      <c r="I321" s="182"/>
    </row>
    <row r="322" spans="1:9">
      <c r="A322" s="136" t="s">
        <v>160</v>
      </c>
      <c r="B322" s="149" t="s">
        <v>266</v>
      </c>
      <c r="C322" s="130">
        <v>52.47</v>
      </c>
      <c r="D322" s="130">
        <v>56.17</v>
      </c>
      <c r="E322" s="132" t="s">
        <v>701</v>
      </c>
      <c r="G322" s="182"/>
      <c r="H322" s="182"/>
      <c r="I322" s="182"/>
    </row>
    <row r="323" spans="1:9">
      <c r="A323" s="136" t="s">
        <v>161</v>
      </c>
      <c r="B323" s="149" t="s">
        <v>266</v>
      </c>
      <c r="C323" s="130">
        <v>73.819999999999993</v>
      </c>
      <c r="D323" s="130">
        <v>78.959999999999994</v>
      </c>
      <c r="E323" s="132" t="s">
        <v>701</v>
      </c>
      <c r="G323" s="182"/>
      <c r="H323" s="182"/>
      <c r="I323" s="182"/>
    </row>
    <row r="324" spans="1:9">
      <c r="A324" s="136" t="s">
        <v>40</v>
      </c>
      <c r="B324" s="149" t="s">
        <v>266</v>
      </c>
      <c r="C324" s="130">
        <v>81.040000000000006</v>
      </c>
      <c r="D324" s="130">
        <v>86.1</v>
      </c>
      <c r="E324" s="132" t="s">
        <v>701</v>
      </c>
      <c r="G324" s="182"/>
      <c r="H324" s="182"/>
      <c r="I324" s="182"/>
    </row>
    <row r="325" spans="1:9">
      <c r="A325" s="136" t="s">
        <v>256</v>
      </c>
      <c r="B325" s="149" t="s">
        <v>266</v>
      </c>
      <c r="C325" s="130">
        <v>55.83</v>
      </c>
      <c r="D325" s="130">
        <v>59.6</v>
      </c>
      <c r="E325" s="132" t="s">
        <v>701</v>
      </c>
      <c r="G325" s="182"/>
      <c r="H325" s="182"/>
      <c r="I325" s="182"/>
    </row>
    <row r="326" spans="1:9">
      <c r="A326" s="136" t="s">
        <v>257</v>
      </c>
      <c r="B326" s="149" t="s">
        <v>266</v>
      </c>
      <c r="C326" s="130">
        <v>69.64</v>
      </c>
      <c r="D326" s="130">
        <v>74.19</v>
      </c>
      <c r="E326" s="132" t="s">
        <v>701</v>
      </c>
      <c r="G326" s="182"/>
      <c r="H326" s="182"/>
      <c r="I326" s="182"/>
    </row>
    <row r="327" spans="1:9">
      <c r="A327" s="136" t="s">
        <v>258</v>
      </c>
      <c r="B327" s="149" t="s">
        <v>266</v>
      </c>
      <c r="C327" s="130">
        <v>104.57</v>
      </c>
      <c r="D327" s="130">
        <v>111.36</v>
      </c>
      <c r="E327" s="132" t="s">
        <v>701</v>
      </c>
      <c r="G327" s="182"/>
      <c r="H327" s="182"/>
      <c r="I327" s="182"/>
    </row>
    <row r="328" spans="1:9">
      <c r="A328" s="136" t="s">
        <v>162</v>
      </c>
      <c r="B328" s="149" t="s">
        <v>266</v>
      </c>
      <c r="C328" s="130">
        <v>50.77</v>
      </c>
      <c r="D328" s="130">
        <v>53.87</v>
      </c>
      <c r="E328" s="130">
        <v>59.74</v>
      </c>
      <c r="G328" s="182"/>
      <c r="H328" s="182"/>
      <c r="I328" s="182"/>
    </row>
    <row r="329" spans="1:9">
      <c r="A329" s="136" t="s">
        <v>163</v>
      </c>
      <c r="B329" s="149" t="s">
        <v>266</v>
      </c>
      <c r="C329" s="130">
        <v>49.95</v>
      </c>
      <c r="D329" s="130">
        <v>52.89</v>
      </c>
      <c r="E329" s="130">
        <v>57.98</v>
      </c>
      <c r="G329" s="182"/>
      <c r="H329" s="182"/>
      <c r="I329" s="182"/>
    </row>
    <row r="330" spans="1:9">
      <c r="A330" s="136" t="s">
        <v>164</v>
      </c>
      <c r="B330" s="149" t="s">
        <v>266</v>
      </c>
      <c r="C330" s="130">
        <v>65.67</v>
      </c>
      <c r="D330" s="130">
        <v>69.790000000000006</v>
      </c>
      <c r="E330" s="132" t="s">
        <v>701</v>
      </c>
      <c r="G330" s="182"/>
      <c r="H330" s="182"/>
      <c r="I330" s="182"/>
    </row>
    <row r="331" spans="1:9">
      <c r="A331" s="136" t="s">
        <v>165</v>
      </c>
      <c r="B331" s="149" t="s">
        <v>266</v>
      </c>
      <c r="C331" s="130">
        <v>31.66</v>
      </c>
      <c r="D331" s="130">
        <v>33.450000000000003</v>
      </c>
      <c r="E331" s="130">
        <v>37.24</v>
      </c>
      <c r="G331" s="182"/>
      <c r="H331" s="182"/>
      <c r="I331" s="182"/>
    </row>
    <row r="332" spans="1:9">
      <c r="A332" s="136" t="s">
        <v>166</v>
      </c>
      <c r="B332" s="149" t="s">
        <v>266</v>
      </c>
      <c r="C332" s="130">
        <v>39.340000000000003</v>
      </c>
      <c r="D332" s="130">
        <v>41.61</v>
      </c>
      <c r="E332" s="132" t="s">
        <v>701</v>
      </c>
      <c r="G332" s="182"/>
      <c r="H332" s="182"/>
      <c r="I332" s="182"/>
    </row>
    <row r="333" spans="1:9">
      <c r="A333" s="136" t="s">
        <v>167</v>
      </c>
      <c r="B333" s="149" t="s">
        <v>266</v>
      </c>
      <c r="C333" s="130">
        <v>67.23</v>
      </c>
      <c r="D333" s="130">
        <v>72.010000000000005</v>
      </c>
      <c r="E333" s="132" t="s">
        <v>701</v>
      </c>
      <c r="G333" s="182"/>
      <c r="H333" s="182"/>
      <c r="I333" s="182"/>
    </row>
    <row r="334" spans="1:9">
      <c r="A334" s="136" t="s">
        <v>168</v>
      </c>
      <c r="B334" s="149" t="s">
        <v>266</v>
      </c>
      <c r="C334" s="130">
        <v>60.29</v>
      </c>
      <c r="D334" s="130">
        <v>63.8</v>
      </c>
      <c r="E334" s="132" t="s">
        <v>701</v>
      </c>
      <c r="G334" s="182"/>
      <c r="H334" s="182"/>
      <c r="I334" s="182"/>
    </row>
    <row r="335" spans="1:9">
      <c r="A335" s="136" t="s">
        <v>169</v>
      </c>
      <c r="B335" s="149" t="s">
        <v>266</v>
      </c>
      <c r="C335" s="130">
        <v>67.77</v>
      </c>
      <c r="D335" s="130">
        <v>72.17</v>
      </c>
      <c r="E335" s="132" t="s">
        <v>701</v>
      </c>
      <c r="G335" s="182"/>
      <c r="H335" s="182"/>
      <c r="I335" s="182"/>
    </row>
    <row r="336" spans="1:9">
      <c r="A336" s="136" t="s">
        <v>170</v>
      </c>
      <c r="B336" s="149" t="s">
        <v>266</v>
      </c>
      <c r="C336" s="130">
        <v>40.5</v>
      </c>
      <c r="D336" s="130">
        <v>43.17</v>
      </c>
      <c r="E336" s="132" t="s">
        <v>701</v>
      </c>
      <c r="G336" s="182"/>
      <c r="H336" s="182"/>
      <c r="I336" s="182"/>
    </row>
    <row r="337" spans="1:9">
      <c r="A337" s="136" t="s">
        <v>171</v>
      </c>
      <c r="B337" s="149" t="s">
        <v>266</v>
      </c>
      <c r="C337" s="130">
        <v>81.14</v>
      </c>
      <c r="D337" s="130">
        <v>86.23</v>
      </c>
      <c r="E337" s="132" t="s">
        <v>701</v>
      </c>
      <c r="G337" s="182"/>
      <c r="H337" s="182"/>
      <c r="I337" s="182"/>
    </row>
    <row r="338" spans="1:9">
      <c r="A338" s="136" t="s">
        <v>172</v>
      </c>
      <c r="B338" s="149" t="s">
        <v>266</v>
      </c>
      <c r="C338" s="130">
        <v>64.62</v>
      </c>
      <c r="D338" s="130">
        <v>69.13</v>
      </c>
      <c r="E338" s="132" t="s">
        <v>701</v>
      </c>
      <c r="G338" s="182"/>
      <c r="H338" s="182"/>
      <c r="I338" s="182"/>
    </row>
    <row r="339" spans="1:9">
      <c r="A339" s="136" t="s">
        <v>175</v>
      </c>
      <c r="B339" s="149" t="s">
        <v>266</v>
      </c>
      <c r="C339" s="130">
        <v>56.94</v>
      </c>
      <c r="D339" s="130">
        <v>60.03</v>
      </c>
      <c r="E339" s="132" t="s">
        <v>701</v>
      </c>
      <c r="G339" s="182"/>
      <c r="H339" s="182"/>
      <c r="I339" s="182"/>
    </row>
    <row r="340" spans="1:9">
      <c r="A340" s="136" t="s">
        <v>173</v>
      </c>
      <c r="B340" s="149" t="s">
        <v>266</v>
      </c>
      <c r="C340" s="130">
        <v>120.18</v>
      </c>
      <c r="D340" s="130">
        <v>126.82</v>
      </c>
      <c r="E340" s="132" t="s">
        <v>701</v>
      </c>
      <c r="G340" s="182"/>
      <c r="H340" s="182"/>
      <c r="I340" s="182"/>
    </row>
    <row r="341" spans="1:9">
      <c r="A341" s="136" t="s">
        <v>174</v>
      </c>
      <c r="B341" s="149" t="s">
        <v>266</v>
      </c>
      <c r="C341" s="130">
        <v>44.91</v>
      </c>
      <c r="D341" s="130">
        <v>48.29</v>
      </c>
      <c r="E341" s="132" t="s">
        <v>701</v>
      </c>
      <c r="G341" s="182"/>
      <c r="H341" s="182"/>
      <c r="I341" s="182"/>
    </row>
    <row r="342" spans="1:9">
      <c r="A342" s="136" t="s">
        <v>176</v>
      </c>
      <c r="B342" s="149" t="s">
        <v>266</v>
      </c>
      <c r="C342" s="130">
        <v>69.09</v>
      </c>
      <c r="D342" s="130">
        <v>73.58</v>
      </c>
      <c r="E342" s="132" t="s">
        <v>701</v>
      </c>
      <c r="G342" s="182"/>
      <c r="H342" s="182"/>
      <c r="I342" s="182"/>
    </row>
    <row r="343" spans="1:9">
      <c r="A343" s="136" t="s">
        <v>259</v>
      </c>
      <c r="B343" s="149" t="s">
        <v>266</v>
      </c>
      <c r="C343" s="130">
        <v>63.72</v>
      </c>
      <c r="D343" s="130">
        <v>67.400000000000006</v>
      </c>
      <c r="E343" s="132" t="s">
        <v>701</v>
      </c>
      <c r="G343" s="182"/>
      <c r="H343" s="182"/>
      <c r="I343" s="182"/>
    </row>
    <row r="344" spans="1:9">
      <c r="A344" s="136" t="s">
        <v>260</v>
      </c>
      <c r="B344" s="149" t="s">
        <v>266</v>
      </c>
      <c r="C344" s="130">
        <v>84.74</v>
      </c>
      <c r="D344" s="130">
        <v>89.32</v>
      </c>
      <c r="E344" s="132" t="s">
        <v>701</v>
      </c>
      <c r="G344" s="182"/>
      <c r="H344" s="182"/>
      <c r="I344" s="182"/>
    </row>
    <row r="345" spans="1:9">
      <c r="A345" s="136" t="s">
        <v>177</v>
      </c>
      <c r="B345" s="149" t="s">
        <v>266</v>
      </c>
      <c r="C345" s="130">
        <v>52.7</v>
      </c>
      <c r="D345" s="130">
        <v>57.15</v>
      </c>
      <c r="E345" s="132" t="s">
        <v>701</v>
      </c>
      <c r="G345" s="182"/>
      <c r="H345" s="182"/>
      <c r="I345" s="182"/>
    </row>
    <row r="346" spans="1:9">
      <c r="A346" s="136" t="s">
        <v>178</v>
      </c>
      <c r="B346" s="149" t="s">
        <v>266</v>
      </c>
      <c r="C346" s="130">
        <v>77.31</v>
      </c>
      <c r="D346" s="130">
        <v>82.63</v>
      </c>
      <c r="E346" s="132" t="s">
        <v>701</v>
      </c>
      <c r="G346" s="182"/>
      <c r="H346" s="182"/>
      <c r="I346" s="182"/>
    </row>
    <row r="347" spans="1:9">
      <c r="A347" s="136" t="s">
        <v>179</v>
      </c>
      <c r="B347" s="149" t="s">
        <v>266</v>
      </c>
      <c r="C347" s="130">
        <v>89.62</v>
      </c>
      <c r="D347" s="130">
        <v>95.29</v>
      </c>
      <c r="E347" s="130">
        <v>103.77</v>
      </c>
      <c r="G347" s="182"/>
      <c r="H347" s="182"/>
      <c r="I347" s="182"/>
    </row>
    <row r="348" spans="1:9">
      <c r="A348" s="136" t="s">
        <v>180</v>
      </c>
      <c r="B348" s="149" t="s">
        <v>266</v>
      </c>
      <c r="C348" s="130">
        <v>61.34</v>
      </c>
      <c r="D348" s="130">
        <v>65.67</v>
      </c>
      <c r="E348" s="130">
        <v>73.14</v>
      </c>
      <c r="G348" s="182"/>
      <c r="H348" s="182"/>
      <c r="I348" s="182"/>
    </row>
    <row r="349" spans="1:9">
      <c r="A349" s="136" t="s">
        <v>181</v>
      </c>
      <c r="B349" s="149" t="s">
        <v>266</v>
      </c>
      <c r="C349" s="130">
        <v>35.700000000000003</v>
      </c>
      <c r="D349" s="130">
        <v>37.71</v>
      </c>
      <c r="E349" s="130">
        <v>41.71</v>
      </c>
      <c r="G349" s="182"/>
      <c r="H349" s="182"/>
      <c r="I349" s="182"/>
    </row>
    <row r="350" spans="1:9">
      <c r="A350" s="136" t="s">
        <v>182</v>
      </c>
      <c r="B350" s="149" t="s">
        <v>266</v>
      </c>
      <c r="C350" s="130">
        <v>45.61</v>
      </c>
      <c r="D350" s="130">
        <v>49</v>
      </c>
      <c r="E350" s="130">
        <v>53.53</v>
      </c>
      <c r="G350" s="182"/>
      <c r="H350" s="182"/>
      <c r="I350" s="182"/>
    </row>
    <row r="351" spans="1:9">
      <c r="A351" s="136" t="s">
        <v>261</v>
      </c>
      <c r="B351" s="149" t="s">
        <v>266</v>
      </c>
      <c r="C351" s="130">
        <v>70.739999999999995</v>
      </c>
      <c r="D351" s="130">
        <v>75.34</v>
      </c>
      <c r="E351" s="130">
        <v>81.66</v>
      </c>
      <c r="G351" s="182"/>
      <c r="H351" s="182"/>
      <c r="I351" s="182"/>
    </row>
    <row r="352" spans="1:9">
      <c r="A352" s="136" t="s">
        <v>184</v>
      </c>
      <c r="B352" s="149" t="s">
        <v>266</v>
      </c>
      <c r="C352" s="130">
        <v>55.43</v>
      </c>
      <c r="D352" s="130">
        <v>59.2</v>
      </c>
      <c r="E352" s="132" t="s">
        <v>701</v>
      </c>
      <c r="G352" s="182"/>
      <c r="H352" s="182"/>
      <c r="I352" s="182"/>
    </row>
    <row r="353" spans="1:9">
      <c r="A353" s="136" t="s">
        <v>262</v>
      </c>
      <c r="B353" s="149" t="s">
        <v>266</v>
      </c>
      <c r="C353" s="130">
        <v>72.709999999999994</v>
      </c>
      <c r="D353" s="130">
        <v>77.72</v>
      </c>
      <c r="E353" s="132" t="s">
        <v>701</v>
      </c>
      <c r="G353" s="182"/>
      <c r="H353" s="182"/>
      <c r="I353" s="182"/>
    </row>
    <row r="354" spans="1:9">
      <c r="A354" s="136" t="s">
        <v>185</v>
      </c>
      <c r="B354" s="149" t="s">
        <v>266</v>
      </c>
      <c r="C354" s="130">
        <v>49.58</v>
      </c>
      <c r="D354" s="130">
        <v>52.52</v>
      </c>
      <c r="E354" s="132" t="s">
        <v>701</v>
      </c>
      <c r="G354" s="182"/>
      <c r="H354" s="182"/>
      <c r="I354" s="182"/>
    </row>
    <row r="355" spans="1:9">
      <c r="A355" s="136" t="s">
        <v>186</v>
      </c>
      <c r="B355" s="149" t="s">
        <v>266</v>
      </c>
      <c r="C355" s="130">
        <v>54</v>
      </c>
      <c r="D355" s="130">
        <v>57</v>
      </c>
      <c r="E355" s="132" t="s">
        <v>701</v>
      </c>
      <c r="G355" s="182"/>
      <c r="H355" s="182"/>
      <c r="I355" s="182"/>
    </row>
    <row r="356" spans="1:9">
      <c r="A356" s="136" t="s">
        <v>263</v>
      </c>
      <c r="B356" s="149" t="s">
        <v>266</v>
      </c>
      <c r="C356" s="130">
        <v>72.83</v>
      </c>
      <c r="D356" s="130">
        <v>77.12</v>
      </c>
      <c r="E356" s="132" t="s">
        <v>701</v>
      </c>
      <c r="G356" s="182"/>
      <c r="H356" s="182"/>
      <c r="I356" s="182"/>
    </row>
    <row r="357" spans="1:9">
      <c r="A357" s="136" t="s">
        <v>187</v>
      </c>
      <c r="B357" s="149" t="s">
        <v>266</v>
      </c>
      <c r="C357" s="130">
        <v>74.010000000000005</v>
      </c>
      <c r="D357" s="130">
        <v>78.510000000000005</v>
      </c>
      <c r="E357" s="132" t="s">
        <v>701</v>
      </c>
      <c r="G357" s="182"/>
      <c r="H357" s="182"/>
      <c r="I357" s="182"/>
    </row>
    <row r="358" spans="1:9" ht="15.75" thickBot="1">
      <c r="A358" s="136" t="s">
        <v>188</v>
      </c>
      <c r="B358" s="149" t="s">
        <v>266</v>
      </c>
      <c r="C358" s="130">
        <v>39.18</v>
      </c>
      <c r="D358" s="130">
        <v>41.38</v>
      </c>
      <c r="E358" s="133" t="s">
        <v>701</v>
      </c>
      <c r="G358" s="182"/>
      <c r="H358" s="182"/>
      <c r="I358" s="182"/>
    </row>
    <row r="359" spans="1:9">
      <c r="A359" s="136" t="s">
        <v>42</v>
      </c>
      <c r="B359" s="149" t="s">
        <v>267</v>
      </c>
      <c r="C359" s="130">
        <v>47.23</v>
      </c>
      <c r="D359" s="130">
        <v>50.16</v>
      </c>
      <c r="E359" s="131" t="s">
        <v>701</v>
      </c>
      <c r="G359" s="182"/>
      <c r="H359" s="182"/>
      <c r="I359" s="182"/>
    </row>
    <row r="360" spans="1:9">
      <c r="A360" s="136" t="s">
        <v>43</v>
      </c>
      <c r="B360" s="149" t="s">
        <v>267</v>
      </c>
      <c r="C360" s="130">
        <v>66.56</v>
      </c>
      <c r="D360" s="130">
        <v>70.650000000000006</v>
      </c>
      <c r="E360" s="132" t="s">
        <v>701</v>
      </c>
      <c r="G360" s="182"/>
      <c r="H360" s="182"/>
      <c r="I360" s="182"/>
    </row>
    <row r="361" spans="1:9">
      <c r="A361" s="136" t="s">
        <v>44</v>
      </c>
      <c r="B361" s="149" t="s">
        <v>267</v>
      </c>
      <c r="C361" s="130">
        <v>27.29</v>
      </c>
      <c r="D361" s="130">
        <v>28.84</v>
      </c>
      <c r="E361" s="132" t="s">
        <v>701</v>
      </c>
      <c r="G361" s="182"/>
      <c r="H361" s="182"/>
      <c r="I361" s="182"/>
    </row>
    <row r="362" spans="1:9">
      <c r="A362" s="136" t="s">
        <v>45</v>
      </c>
      <c r="B362" s="149" t="s">
        <v>267</v>
      </c>
      <c r="C362" s="130">
        <v>31.94</v>
      </c>
      <c r="D362" s="130">
        <v>33.74</v>
      </c>
      <c r="E362" s="132" t="s">
        <v>701</v>
      </c>
      <c r="G362" s="182"/>
      <c r="H362" s="182"/>
      <c r="I362" s="182"/>
    </row>
    <row r="363" spans="1:9">
      <c r="A363" s="136" t="s">
        <v>46</v>
      </c>
      <c r="B363" s="149" t="s">
        <v>267</v>
      </c>
      <c r="C363" s="130">
        <v>39.36</v>
      </c>
      <c r="D363" s="130">
        <v>41.73</v>
      </c>
      <c r="E363" s="132" t="s">
        <v>701</v>
      </c>
      <c r="G363" s="182"/>
      <c r="H363" s="182"/>
      <c r="I363" s="182"/>
    </row>
    <row r="364" spans="1:9">
      <c r="A364" s="136" t="s">
        <v>47</v>
      </c>
      <c r="B364" s="149" t="s">
        <v>267</v>
      </c>
      <c r="C364" s="130">
        <v>38.43</v>
      </c>
      <c r="D364" s="130">
        <v>41.05</v>
      </c>
      <c r="E364" s="132" t="s">
        <v>701</v>
      </c>
      <c r="G364" s="182"/>
      <c r="H364" s="182"/>
      <c r="I364" s="182"/>
    </row>
    <row r="365" spans="1:9">
      <c r="A365" s="136" t="s">
        <v>48</v>
      </c>
      <c r="B365" s="149" t="s">
        <v>267</v>
      </c>
      <c r="C365" s="130">
        <v>36.450000000000003</v>
      </c>
      <c r="D365" s="130">
        <v>38.590000000000003</v>
      </c>
      <c r="E365" s="132" t="s">
        <v>701</v>
      </c>
      <c r="G365" s="182"/>
      <c r="H365" s="182"/>
      <c r="I365" s="182"/>
    </row>
    <row r="366" spans="1:9">
      <c r="A366" s="136" t="s">
        <v>49</v>
      </c>
      <c r="B366" s="149" t="s">
        <v>267</v>
      </c>
      <c r="C366" s="130">
        <v>49.01</v>
      </c>
      <c r="D366" s="130">
        <v>52.49</v>
      </c>
      <c r="E366" s="132" t="s">
        <v>701</v>
      </c>
      <c r="G366" s="182"/>
      <c r="H366" s="182"/>
      <c r="I366" s="182"/>
    </row>
    <row r="367" spans="1:9">
      <c r="A367" s="136" t="s">
        <v>50</v>
      </c>
      <c r="B367" s="149" t="s">
        <v>267</v>
      </c>
      <c r="C367" s="130">
        <v>62.52</v>
      </c>
      <c r="D367" s="130">
        <v>66.2</v>
      </c>
      <c r="E367" s="132" t="s">
        <v>701</v>
      </c>
      <c r="G367" s="182"/>
      <c r="H367" s="182"/>
      <c r="I367" s="182"/>
    </row>
    <row r="368" spans="1:9">
      <c r="A368" s="136" t="s">
        <v>238</v>
      </c>
      <c r="B368" s="149" t="s">
        <v>267</v>
      </c>
      <c r="C368" s="130">
        <v>84.33</v>
      </c>
      <c r="D368" s="130">
        <v>89.17</v>
      </c>
      <c r="E368" s="132" t="s">
        <v>701</v>
      </c>
      <c r="G368" s="182"/>
      <c r="H368" s="182"/>
      <c r="I368" s="182"/>
    </row>
    <row r="369" spans="1:9">
      <c r="A369" s="136" t="s">
        <v>51</v>
      </c>
      <c r="B369" s="149" t="s">
        <v>267</v>
      </c>
      <c r="C369" s="130">
        <v>77.23</v>
      </c>
      <c r="D369" s="130">
        <v>82.87</v>
      </c>
      <c r="E369" s="132" t="s">
        <v>701</v>
      </c>
      <c r="G369" s="182"/>
      <c r="H369" s="182"/>
      <c r="I369" s="182"/>
    </row>
    <row r="370" spans="1:9">
      <c r="A370" s="136" t="s">
        <v>52</v>
      </c>
      <c r="B370" s="149" t="s">
        <v>267</v>
      </c>
      <c r="C370" s="130">
        <v>83.48</v>
      </c>
      <c r="D370" s="130">
        <v>89.07</v>
      </c>
      <c r="E370" s="132" t="s">
        <v>701</v>
      </c>
      <c r="G370" s="182"/>
      <c r="H370" s="182"/>
      <c r="I370" s="182"/>
    </row>
    <row r="371" spans="1:9">
      <c r="A371" s="136" t="s">
        <v>239</v>
      </c>
      <c r="B371" s="149" t="s">
        <v>267</v>
      </c>
      <c r="C371" s="130">
        <v>110.87</v>
      </c>
      <c r="D371" s="130">
        <v>117.63</v>
      </c>
      <c r="E371" s="132" t="s">
        <v>701</v>
      </c>
      <c r="G371" s="182"/>
      <c r="H371" s="182"/>
      <c r="I371" s="182"/>
    </row>
    <row r="372" spans="1:9">
      <c r="A372" s="136" t="s">
        <v>53</v>
      </c>
      <c r="B372" s="149" t="s">
        <v>267</v>
      </c>
      <c r="C372" s="130">
        <v>69.22</v>
      </c>
      <c r="D372" s="130">
        <v>74.209999999999994</v>
      </c>
      <c r="E372" s="132" t="s">
        <v>701</v>
      </c>
      <c r="G372" s="182"/>
      <c r="H372" s="182"/>
      <c r="I372" s="182"/>
    </row>
    <row r="373" spans="1:9">
      <c r="A373" s="136" t="s">
        <v>54</v>
      </c>
      <c r="B373" s="149" t="s">
        <v>267</v>
      </c>
      <c r="C373" s="130">
        <v>96.08</v>
      </c>
      <c r="D373" s="130">
        <v>101.03</v>
      </c>
      <c r="E373" s="132" t="s">
        <v>701</v>
      </c>
      <c r="G373" s="182"/>
      <c r="H373" s="182"/>
      <c r="I373" s="182"/>
    </row>
    <row r="374" spans="1:9">
      <c r="A374" s="136" t="s">
        <v>240</v>
      </c>
      <c r="B374" s="149" t="s">
        <v>267</v>
      </c>
      <c r="C374" s="130">
        <v>63.59</v>
      </c>
      <c r="D374" s="130">
        <v>67.19</v>
      </c>
      <c r="E374" s="132" t="s">
        <v>701</v>
      </c>
      <c r="G374" s="182"/>
      <c r="H374" s="182"/>
      <c r="I374" s="182"/>
    </row>
    <row r="375" spans="1:9">
      <c r="A375" s="136" t="s">
        <v>241</v>
      </c>
      <c r="B375" s="149" t="s">
        <v>267</v>
      </c>
      <c r="C375" s="130">
        <v>66.95</v>
      </c>
      <c r="D375" s="130">
        <v>71.02</v>
      </c>
      <c r="E375" s="132" t="s">
        <v>701</v>
      </c>
      <c r="G375" s="182"/>
      <c r="H375" s="182"/>
      <c r="I375" s="182"/>
    </row>
    <row r="376" spans="1:9">
      <c r="A376" s="136" t="s">
        <v>55</v>
      </c>
      <c r="B376" s="149" t="s">
        <v>267</v>
      </c>
      <c r="C376" s="130">
        <v>79.95</v>
      </c>
      <c r="D376" s="130">
        <v>85.25</v>
      </c>
      <c r="E376" s="132" t="s">
        <v>701</v>
      </c>
      <c r="G376" s="182"/>
      <c r="H376" s="182"/>
      <c r="I376" s="182"/>
    </row>
    <row r="377" spans="1:9">
      <c r="A377" s="136" t="s">
        <v>56</v>
      </c>
      <c r="B377" s="149" t="s">
        <v>267</v>
      </c>
      <c r="C377" s="130">
        <v>63.91</v>
      </c>
      <c r="D377" s="130">
        <v>67.88</v>
      </c>
      <c r="E377" s="132" t="s">
        <v>701</v>
      </c>
      <c r="G377" s="182"/>
      <c r="H377" s="182"/>
      <c r="I377" s="182"/>
    </row>
    <row r="378" spans="1:9">
      <c r="A378" s="136" t="s">
        <v>57</v>
      </c>
      <c r="B378" s="149" t="s">
        <v>267</v>
      </c>
      <c r="C378" s="130">
        <v>102.49</v>
      </c>
      <c r="D378" s="130">
        <v>108.48</v>
      </c>
      <c r="E378" s="132" t="s">
        <v>701</v>
      </c>
      <c r="G378" s="182"/>
      <c r="H378" s="182"/>
      <c r="I378" s="182"/>
    </row>
    <row r="379" spans="1:9">
      <c r="A379" s="136" t="s">
        <v>58</v>
      </c>
      <c r="B379" s="149" t="s">
        <v>267</v>
      </c>
      <c r="C379" s="130">
        <v>86.32</v>
      </c>
      <c r="D379" s="130">
        <v>91.44</v>
      </c>
      <c r="E379" s="132" t="s">
        <v>701</v>
      </c>
      <c r="G379" s="182"/>
      <c r="H379" s="182"/>
      <c r="I379" s="182"/>
    </row>
    <row r="380" spans="1:9">
      <c r="A380" s="136" t="s">
        <v>59</v>
      </c>
      <c r="B380" s="149" t="s">
        <v>267</v>
      </c>
      <c r="C380" s="130">
        <v>41.36</v>
      </c>
      <c r="D380" s="130">
        <v>43.85</v>
      </c>
      <c r="E380" s="132" t="s">
        <v>701</v>
      </c>
      <c r="G380" s="182"/>
      <c r="H380" s="182"/>
      <c r="I380" s="182"/>
    </row>
    <row r="381" spans="1:9">
      <c r="A381" s="136" t="s">
        <v>60</v>
      </c>
      <c r="B381" s="149" t="s">
        <v>267</v>
      </c>
      <c r="C381" s="130">
        <v>36.67</v>
      </c>
      <c r="D381" s="130">
        <v>38.67</v>
      </c>
      <c r="E381" s="132" t="s">
        <v>701</v>
      </c>
      <c r="G381" s="182"/>
      <c r="H381" s="182"/>
      <c r="I381" s="182"/>
    </row>
    <row r="382" spans="1:9">
      <c r="A382" s="136" t="s">
        <v>61</v>
      </c>
      <c r="B382" s="149" t="s">
        <v>267</v>
      </c>
      <c r="C382" s="130">
        <v>48.84</v>
      </c>
      <c r="D382" s="130">
        <v>51.82</v>
      </c>
      <c r="E382" s="132" t="s">
        <v>701</v>
      </c>
      <c r="G382" s="182"/>
      <c r="H382" s="182"/>
      <c r="I382" s="182"/>
    </row>
    <row r="383" spans="1:9">
      <c r="A383" s="136" t="s">
        <v>62</v>
      </c>
      <c r="B383" s="149" t="s">
        <v>267</v>
      </c>
      <c r="C383" s="130">
        <v>50.5</v>
      </c>
      <c r="D383" s="130">
        <v>53.28</v>
      </c>
      <c r="E383" s="132" t="s">
        <v>701</v>
      </c>
      <c r="G383" s="182"/>
      <c r="H383" s="182"/>
      <c r="I383" s="182"/>
    </row>
    <row r="384" spans="1:9">
      <c r="A384" s="136" t="s">
        <v>63</v>
      </c>
      <c r="B384" s="149" t="s">
        <v>267</v>
      </c>
      <c r="C384" s="130">
        <v>39.51</v>
      </c>
      <c r="D384" s="130">
        <v>41.95</v>
      </c>
      <c r="E384" s="132" t="s">
        <v>701</v>
      </c>
      <c r="G384" s="182"/>
      <c r="H384" s="182"/>
      <c r="I384" s="182"/>
    </row>
    <row r="385" spans="1:9">
      <c r="A385" s="136" t="s">
        <v>64</v>
      </c>
      <c r="B385" s="149" t="s">
        <v>267</v>
      </c>
      <c r="C385" s="130">
        <v>70.06</v>
      </c>
      <c r="D385" s="130">
        <v>74.41</v>
      </c>
      <c r="E385" s="132" t="s">
        <v>701</v>
      </c>
      <c r="G385" s="182"/>
      <c r="H385" s="182"/>
      <c r="I385" s="182"/>
    </row>
    <row r="386" spans="1:9">
      <c r="A386" s="136" t="s">
        <v>65</v>
      </c>
      <c r="B386" s="149" t="s">
        <v>267</v>
      </c>
      <c r="C386" s="130">
        <v>87.78</v>
      </c>
      <c r="D386" s="130">
        <v>93.23</v>
      </c>
      <c r="E386" s="132" t="s">
        <v>701</v>
      </c>
      <c r="G386" s="182"/>
      <c r="H386" s="182"/>
      <c r="I386" s="182"/>
    </row>
    <row r="387" spans="1:9">
      <c r="A387" s="136" t="s">
        <v>66</v>
      </c>
      <c r="B387" s="149" t="s">
        <v>267</v>
      </c>
      <c r="C387" s="130">
        <v>63.58</v>
      </c>
      <c r="D387" s="130">
        <v>67.89</v>
      </c>
      <c r="E387" s="132" t="s">
        <v>701</v>
      </c>
      <c r="G387" s="182"/>
      <c r="H387" s="182"/>
      <c r="I387" s="182"/>
    </row>
    <row r="388" spans="1:9">
      <c r="A388" s="136" t="s">
        <v>67</v>
      </c>
      <c r="B388" s="149" t="s">
        <v>267</v>
      </c>
      <c r="C388" s="130">
        <v>58.27</v>
      </c>
      <c r="D388" s="130">
        <v>61.93</v>
      </c>
      <c r="E388" s="132" t="s">
        <v>701</v>
      </c>
      <c r="G388" s="182"/>
      <c r="H388" s="182"/>
      <c r="I388" s="182"/>
    </row>
    <row r="389" spans="1:9">
      <c r="A389" s="136" t="s">
        <v>68</v>
      </c>
      <c r="B389" s="149" t="s">
        <v>267</v>
      </c>
      <c r="C389" s="130">
        <v>44.79</v>
      </c>
      <c r="D389" s="130">
        <v>47.84</v>
      </c>
      <c r="E389" s="130">
        <v>52.48</v>
      </c>
      <c r="G389" s="182"/>
      <c r="H389" s="182"/>
      <c r="I389" s="182"/>
    </row>
    <row r="390" spans="1:9">
      <c r="A390" s="136" t="s">
        <v>69</v>
      </c>
      <c r="B390" s="149" t="s">
        <v>267</v>
      </c>
      <c r="C390" s="130">
        <v>58.97</v>
      </c>
      <c r="D390" s="130">
        <v>62.63</v>
      </c>
      <c r="E390" s="132" t="s">
        <v>701</v>
      </c>
      <c r="G390" s="182"/>
      <c r="H390" s="182"/>
      <c r="I390" s="182"/>
    </row>
    <row r="391" spans="1:9">
      <c r="A391" s="136" t="s">
        <v>70</v>
      </c>
      <c r="B391" s="149" t="s">
        <v>267</v>
      </c>
      <c r="C391" s="130">
        <v>30</v>
      </c>
      <c r="D391" s="130">
        <v>31.95</v>
      </c>
      <c r="E391" s="130">
        <v>34.99</v>
      </c>
      <c r="G391" s="182"/>
      <c r="H391" s="182"/>
      <c r="I391" s="182"/>
    </row>
    <row r="392" spans="1:9">
      <c r="A392" s="136" t="s">
        <v>71</v>
      </c>
      <c r="B392" s="149" t="s">
        <v>267</v>
      </c>
      <c r="C392" s="130">
        <v>126.9</v>
      </c>
      <c r="D392" s="130">
        <v>134.63</v>
      </c>
      <c r="E392" s="132" t="s">
        <v>701</v>
      </c>
      <c r="G392" s="182"/>
      <c r="H392" s="182"/>
      <c r="I392" s="182"/>
    </row>
    <row r="393" spans="1:9">
      <c r="A393" s="136" t="s">
        <v>72</v>
      </c>
      <c r="B393" s="149" t="s">
        <v>267</v>
      </c>
      <c r="C393" s="130">
        <v>86.37</v>
      </c>
      <c r="D393" s="130">
        <v>91.93</v>
      </c>
      <c r="E393" s="132" t="s">
        <v>701</v>
      </c>
      <c r="G393" s="182"/>
      <c r="H393" s="182"/>
      <c r="I393" s="182"/>
    </row>
    <row r="394" spans="1:9">
      <c r="A394" s="136" t="s">
        <v>73</v>
      </c>
      <c r="B394" s="149" t="s">
        <v>267</v>
      </c>
      <c r="C394" s="130">
        <v>104.24</v>
      </c>
      <c r="D394" s="130">
        <v>111.17</v>
      </c>
      <c r="E394" s="132" t="s">
        <v>701</v>
      </c>
      <c r="G394" s="182"/>
      <c r="H394" s="182"/>
      <c r="I394" s="182"/>
    </row>
    <row r="395" spans="1:9">
      <c r="A395" s="136" t="s">
        <v>242</v>
      </c>
      <c r="B395" s="149" t="s">
        <v>267</v>
      </c>
      <c r="C395" s="130">
        <v>90.5</v>
      </c>
      <c r="D395" s="130">
        <v>95.53</v>
      </c>
      <c r="E395" s="132" t="s">
        <v>701</v>
      </c>
      <c r="G395" s="182"/>
      <c r="H395" s="182"/>
      <c r="I395" s="182"/>
    </row>
    <row r="396" spans="1:9">
      <c r="A396" s="136" t="s">
        <v>74</v>
      </c>
      <c r="B396" s="149" t="s">
        <v>267</v>
      </c>
      <c r="C396" s="130">
        <v>35.86</v>
      </c>
      <c r="D396" s="130">
        <v>38.549999999999997</v>
      </c>
      <c r="E396" s="130">
        <v>41.97</v>
      </c>
      <c r="G396" s="182"/>
      <c r="H396" s="182"/>
      <c r="I396" s="182"/>
    </row>
    <row r="397" spans="1:9">
      <c r="A397" s="136" t="s">
        <v>75</v>
      </c>
      <c r="B397" s="149" t="s">
        <v>267</v>
      </c>
      <c r="C397" s="130">
        <v>68.05</v>
      </c>
      <c r="D397" s="130">
        <v>72.48</v>
      </c>
      <c r="E397" s="130">
        <v>79.41</v>
      </c>
      <c r="G397" s="182"/>
      <c r="H397" s="182"/>
      <c r="I397" s="182"/>
    </row>
    <row r="398" spans="1:9">
      <c r="A398" s="136" t="s">
        <v>76</v>
      </c>
      <c r="B398" s="149" t="s">
        <v>267</v>
      </c>
      <c r="C398" s="130">
        <v>38.590000000000003</v>
      </c>
      <c r="D398" s="130">
        <v>41.43</v>
      </c>
      <c r="E398" s="132" t="s">
        <v>701</v>
      </c>
      <c r="G398" s="182"/>
      <c r="H398" s="182"/>
      <c r="I398" s="182"/>
    </row>
    <row r="399" spans="1:9">
      <c r="A399" s="136" t="s">
        <v>77</v>
      </c>
      <c r="B399" s="149" t="s">
        <v>267</v>
      </c>
      <c r="C399" s="130">
        <v>57.44</v>
      </c>
      <c r="D399" s="130">
        <v>60.64</v>
      </c>
      <c r="E399" s="132" t="s">
        <v>701</v>
      </c>
      <c r="G399" s="182"/>
      <c r="H399" s="182"/>
      <c r="I399" s="182"/>
    </row>
    <row r="400" spans="1:9">
      <c r="A400" s="136" t="s">
        <v>78</v>
      </c>
      <c r="B400" s="149" t="s">
        <v>267</v>
      </c>
      <c r="C400" s="130">
        <v>82.63</v>
      </c>
      <c r="D400" s="130">
        <v>87.44</v>
      </c>
      <c r="E400" s="132" t="s">
        <v>701</v>
      </c>
      <c r="G400" s="182"/>
      <c r="H400" s="182"/>
      <c r="I400" s="182"/>
    </row>
    <row r="401" spans="1:9">
      <c r="A401" s="136" t="s">
        <v>79</v>
      </c>
      <c r="B401" s="149" t="s">
        <v>267</v>
      </c>
      <c r="C401" s="130">
        <v>53.59</v>
      </c>
      <c r="D401" s="130">
        <v>57.21</v>
      </c>
      <c r="E401" s="132" t="s">
        <v>701</v>
      </c>
      <c r="G401" s="182"/>
      <c r="H401" s="182"/>
      <c r="I401" s="182"/>
    </row>
    <row r="402" spans="1:9">
      <c r="A402" s="136" t="s">
        <v>80</v>
      </c>
      <c r="B402" s="149" t="s">
        <v>267</v>
      </c>
      <c r="C402" s="130">
        <v>76.849999999999994</v>
      </c>
      <c r="D402" s="130">
        <v>82.37</v>
      </c>
      <c r="E402" s="132" t="s">
        <v>701</v>
      </c>
      <c r="G402" s="182"/>
      <c r="H402" s="182"/>
      <c r="I402" s="182"/>
    </row>
    <row r="403" spans="1:9">
      <c r="A403" s="136" t="s">
        <v>81</v>
      </c>
      <c r="B403" s="149" t="s">
        <v>267</v>
      </c>
      <c r="C403" s="130">
        <v>102.98</v>
      </c>
      <c r="D403" s="130">
        <v>109.3</v>
      </c>
      <c r="E403" s="132" t="s">
        <v>701</v>
      </c>
      <c r="G403" s="182"/>
      <c r="H403" s="182"/>
      <c r="I403" s="182"/>
    </row>
    <row r="404" spans="1:9">
      <c r="A404" s="136" t="s">
        <v>82</v>
      </c>
      <c r="B404" s="149" t="s">
        <v>267</v>
      </c>
      <c r="C404" s="130">
        <v>60</v>
      </c>
      <c r="D404" s="130">
        <v>63.99</v>
      </c>
      <c r="E404" s="132" t="s">
        <v>701</v>
      </c>
      <c r="G404" s="182"/>
      <c r="H404" s="182"/>
      <c r="I404" s="182"/>
    </row>
    <row r="405" spans="1:9">
      <c r="A405" s="136" t="s">
        <v>83</v>
      </c>
      <c r="B405" s="149" t="s">
        <v>267</v>
      </c>
      <c r="C405" s="130">
        <v>82.94</v>
      </c>
      <c r="D405" s="130">
        <v>88.4</v>
      </c>
      <c r="E405" s="132" t="s">
        <v>701</v>
      </c>
      <c r="G405" s="182"/>
      <c r="H405" s="182"/>
      <c r="I405" s="182"/>
    </row>
    <row r="406" spans="1:9">
      <c r="A406" s="136" t="s">
        <v>84</v>
      </c>
      <c r="B406" s="149" t="s">
        <v>267</v>
      </c>
      <c r="C406" s="130">
        <v>37.11</v>
      </c>
      <c r="D406" s="130">
        <v>39.270000000000003</v>
      </c>
      <c r="E406" s="132" t="s">
        <v>701</v>
      </c>
      <c r="G406" s="182"/>
      <c r="H406" s="182"/>
      <c r="I406" s="182"/>
    </row>
    <row r="407" spans="1:9">
      <c r="A407" s="136" t="s">
        <v>85</v>
      </c>
      <c r="B407" s="149" t="s">
        <v>267</v>
      </c>
      <c r="C407" s="130">
        <v>69.25</v>
      </c>
      <c r="D407" s="130">
        <v>73.760000000000005</v>
      </c>
      <c r="E407" s="132" t="s">
        <v>701</v>
      </c>
      <c r="G407" s="182"/>
      <c r="H407" s="182"/>
      <c r="I407" s="182"/>
    </row>
    <row r="408" spans="1:9">
      <c r="A408" s="136" t="s">
        <v>86</v>
      </c>
      <c r="B408" s="149" t="s">
        <v>267</v>
      </c>
      <c r="C408" s="130">
        <v>123.47</v>
      </c>
      <c r="D408" s="130">
        <v>130.85</v>
      </c>
      <c r="E408" s="132" t="s">
        <v>701</v>
      </c>
      <c r="G408" s="182"/>
      <c r="H408" s="182"/>
      <c r="I408" s="182"/>
    </row>
    <row r="409" spans="1:9">
      <c r="A409" s="136" t="s">
        <v>87</v>
      </c>
      <c r="B409" s="149" t="s">
        <v>267</v>
      </c>
      <c r="C409" s="130">
        <v>50.85</v>
      </c>
      <c r="D409" s="130">
        <v>54.56</v>
      </c>
      <c r="E409" s="132" t="s">
        <v>701</v>
      </c>
      <c r="G409" s="182"/>
      <c r="H409" s="182"/>
      <c r="I409" s="182"/>
    </row>
    <row r="410" spans="1:9">
      <c r="A410" s="136" t="s">
        <v>88</v>
      </c>
      <c r="B410" s="149" t="s">
        <v>267</v>
      </c>
      <c r="C410" s="130">
        <v>83.02</v>
      </c>
      <c r="D410" s="130">
        <v>88.59</v>
      </c>
      <c r="E410" s="132" t="s">
        <v>701</v>
      </c>
      <c r="G410" s="182"/>
      <c r="H410" s="182"/>
      <c r="I410" s="182"/>
    </row>
    <row r="411" spans="1:9">
      <c r="A411" s="136" t="s">
        <v>89</v>
      </c>
      <c r="B411" s="149" t="s">
        <v>267</v>
      </c>
      <c r="C411" s="130">
        <v>92.39</v>
      </c>
      <c r="D411" s="130">
        <v>98.44</v>
      </c>
      <c r="E411" s="132" t="s">
        <v>701</v>
      </c>
      <c r="G411" s="182"/>
      <c r="H411" s="182"/>
      <c r="I411" s="182"/>
    </row>
    <row r="412" spans="1:9">
      <c r="A412" s="136" t="s">
        <v>90</v>
      </c>
      <c r="B412" s="149" t="s">
        <v>267</v>
      </c>
      <c r="C412" s="130">
        <v>65.5</v>
      </c>
      <c r="D412" s="130">
        <v>69.459999999999994</v>
      </c>
      <c r="E412" s="132" t="s">
        <v>701</v>
      </c>
      <c r="G412" s="182"/>
      <c r="H412" s="182"/>
      <c r="I412" s="182"/>
    </row>
    <row r="413" spans="1:9">
      <c r="A413" s="136" t="s">
        <v>91</v>
      </c>
      <c r="B413" s="149" t="s">
        <v>267</v>
      </c>
      <c r="C413" s="130">
        <v>85.22</v>
      </c>
      <c r="D413" s="130">
        <v>90.11</v>
      </c>
      <c r="E413" s="132" t="s">
        <v>701</v>
      </c>
      <c r="G413" s="182"/>
      <c r="H413" s="182"/>
      <c r="I413" s="182"/>
    </row>
    <row r="414" spans="1:9">
      <c r="A414" s="136" t="s">
        <v>92</v>
      </c>
      <c r="B414" s="149" t="s">
        <v>267</v>
      </c>
      <c r="C414" s="130">
        <v>72.19</v>
      </c>
      <c r="D414" s="130">
        <v>77.010000000000005</v>
      </c>
      <c r="E414" s="132" t="s">
        <v>701</v>
      </c>
      <c r="G414" s="182"/>
      <c r="H414" s="182"/>
      <c r="I414" s="182"/>
    </row>
    <row r="415" spans="1:9">
      <c r="A415" s="136" t="s">
        <v>93</v>
      </c>
      <c r="B415" s="149" t="s">
        <v>267</v>
      </c>
      <c r="C415" s="130">
        <v>52.61</v>
      </c>
      <c r="D415" s="130">
        <v>55.44</v>
      </c>
      <c r="E415" s="132" t="s">
        <v>701</v>
      </c>
      <c r="G415" s="182"/>
      <c r="H415" s="182"/>
      <c r="I415" s="182"/>
    </row>
    <row r="416" spans="1:9">
      <c r="A416" s="136" t="s">
        <v>94</v>
      </c>
      <c r="B416" s="149" t="s">
        <v>267</v>
      </c>
      <c r="C416" s="130">
        <v>33.340000000000003</v>
      </c>
      <c r="D416" s="130">
        <v>35.229999999999997</v>
      </c>
      <c r="E416" s="132" t="s">
        <v>701</v>
      </c>
      <c r="G416" s="182"/>
      <c r="H416" s="182"/>
      <c r="I416" s="182"/>
    </row>
    <row r="417" spans="1:9">
      <c r="A417" s="136" t="s">
        <v>95</v>
      </c>
      <c r="B417" s="149" t="s">
        <v>267</v>
      </c>
      <c r="C417" s="130">
        <v>68.16</v>
      </c>
      <c r="D417" s="130">
        <v>72.569999999999993</v>
      </c>
      <c r="E417" s="132" t="s">
        <v>701</v>
      </c>
      <c r="G417" s="182"/>
      <c r="H417" s="182"/>
      <c r="I417" s="182"/>
    </row>
    <row r="418" spans="1:9">
      <c r="A418" s="136" t="s">
        <v>96</v>
      </c>
      <c r="B418" s="149" t="s">
        <v>267</v>
      </c>
      <c r="C418" s="130">
        <v>52.24</v>
      </c>
      <c r="D418" s="130">
        <v>55.71</v>
      </c>
      <c r="E418" s="132" t="s">
        <v>701</v>
      </c>
      <c r="G418" s="182"/>
      <c r="H418" s="182"/>
      <c r="I418" s="182"/>
    </row>
    <row r="419" spans="1:9">
      <c r="A419" s="136" t="s">
        <v>97</v>
      </c>
      <c r="B419" s="149" t="s">
        <v>267</v>
      </c>
      <c r="C419" s="130">
        <v>81.02</v>
      </c>
      <c r="D419" s="130">
        <v>86.04</v>
      </c>
      <c r="E419" s="132" t="s">
        <v>701</v>
      </c>
      <c r="G419" s="182"/>
      <c r="H419" s="182"/>
      <c r="I419" s="182"/>
    </row>
    <row r="420" spans="1:9">
      <c r="A420" s="136" t="s">
        <v>243</v>
      </c>
      <c r="B420" s="149" t="s">
        <v>267</v>
      </c>
      <c r="C420" s="130">
        <v>108.22</v>
      </c>
      <c r="D420" s="130">
        <v>114.95</v>
      </c>
      <c r="E420" s="132" t="s">
        <v>701</v>
      </c>
      <c r="G420" s="182"/>
      <c r="H420" s="182"/>
      <c r="I420" s="182"/>
    </row>
    <row r="421" spans="1:9">
      <c r="A421" s="136" t="s">
        <v>244</v>
      </c>
      <c r="B421" s="149" t="s">
        <v>267</v>
      </c>
      <c r="C421" s="130">
        <v>57.56</v>
      </c>
      <c r="D421" s="130">
        <v>61.94</v>
      </c>
      <c r="E421" s="132" t="s">
        <v>701</v>
      </c>
      <c r="G421" s="182"/>
      <c r="H421" s="182"/>
      <c r="I421" s="182"/>
    </row>
    <row r="422" spans="1:9">
      <c r="A422" s="136" t="s">
        <v>98</v>
      </c>
      <c r="B422" s="149" t="s">
        <v>267</v>
      </c>
      <c r="C422" s="130">
        <v>67.430000000000007</v>
      </c>
      <c r="D422" s="130">
        <v>71.489999999999995</v>
      </c>
      <c r="E422" s="132" t="s">
        <v>701</v>
      </c>
      <c r="G422" s="182"/>
      <c r="H422" s="182"/>
      <c r="I422" s="182"/>
    </row>
    <row r="423" spans="1:9">
      <c r="A423" s="136" t="s">
        <v>245</v>
      </c>
      <c r="B423" s="149" t="s">
        <v>267</v>
      </c>
      <c r="C423" s="130">
        <v>83.07</v>
      </c>
      <c r="D423" s="130">
        <v>88.51</v>
      </c>
      <c r="E423" s="132" t="s">
        <v>701</v>
      </c>
      <c r="G423" s="182"/>
      <c r="H423" s="182"/>
      <c r="I423" s="182"/>
    </row>
    <row r="424" spans="1:9">
      <c r="A424" s="136" t="s">
        <v>99</v>
      </c>
      <c r="B424" s="149" t="s">
        <v>267</v>
      </c>
      <c r="C424" s="130">
        <v>84.7</v>
      </c>
      <c r="D424" s="130">
        <v>89.43</v>
      </c>
      <c r="E424" s="132" t="s">
        <v>701</v>
      </c>
      <c r="G424" s="182"/>
      <c r="H424" s="182"/>
      <c r="I424" s="182"/>
    </row>
    <row r="425" spans="1:9">
      <c r="A425" s="136" t="s">
        <v>100</v>
      </c>
      <c r="B425" s="149" t="s">
        <v>267</v>
      </c>
      <c r="C425" s="130">
        <v>58.85</v>
      </c>
      <c r="D425" s="130">
        <v>62.91</v>
      </c>
      <c r="E425" s="132" t="s">
        <v>701</v>
      </c>
      <c r="G425" s="182"/>
      <c r="H425" s="182"/>
      <c r="I425" s="182"/>
    </row>
    <row r="426" spans="1:9">
      <c r="A426" s="136" t="s">
        <v>101</v>
      </c>
      <c r="B426" s="149" t="s">
        <v>267</v>
      </c>
      <c r="C426" s="130">
        <v>76.42</v>
      </c>
      <c r="D426" s="130">
        <v>80.86</v>
      </c>
      <c r="E426" s="132" t="s">
        <v>701</v>
      </c>
      <c r="G426" s="182"/>
      <c r="H426" s="182"/>
      <c r="I426" s="182"/>
    </row>
    <row r="427" spans="1:9">
      <c r="A427" s="136" t="s">
        <v>102</v>
      </c>
      <c r="B427" s="149" t="s">
        <v>267</v>
      </c>
      <c r="C427" s="130">
        <v>33.08</v>
      </c>
      <c r="D427" s="130">
        <v>35.35</v>
      </c>
      <c r="E427" s="132" t="s">
        <v>701</v>
      </c>
      <c r="G427" s="182"/>
      <c r="H427" s="182"/>
      <c r="I427" s="182"/>
    </row>
    <row r="428" spans="1:9">
      <c r="A428" s="136" t="s">
        <v>103</v>
      </c>
      <c r="B428" s="149" t="s">
        <v>267</v>
      </c>
      <c r="C428" s="130">
        <v>58.42</v>
      </c>
      <c r="D428" s="130">
        <v>62.14</v>
      </c>
      <c r="E428" s="132" t="s">
        <v>701</v>
      </c>
      <c r="G428" s="182"/>
      <c r="H428" s="182"/>
      <c r="I428" s="182"/>
    </row>
    <row r="429" spans="1:9">
      <c r="A429" s="136" t="s">
        <v>104</v>
      </c>
      <c r="B429" s="149" t="s">
        <v>267</v>
      </c>
      <c r="C429" s="130">
        <v>44.7</v>
      </c>
      <c r="D429" s="130">
        <v>47.33</v>
      </c>
      <c r="E429" s="132" t="s">
        <v>701</v>
      </c>
      <c r="G429" s="182"/>
      <c r="H429" s="182"/>
      <c r="I429" s="182"/>
    </row>
    <row r="430" spans="1:9">
      <c r="A430" s="136" t="s">
        <v>105</v>
      </c>
      <c r="B430" s="149" t="s">
        <v>267</v>
      </c>
      <c r="C430" s="130">
        <v>80.45</v>
      </c>
      <c r="D430" s="130">
        <v>85.12</v>
      </c>
      <c r="E430" s="132" t="s">
        <v>701</v>
      </c>
      <c r="G430" s="182"/>
      <c r="H430" s="182"/>
      <c r="I430" s="182"/>
    </row>
    <row r="431" spans="1:9">
      <c r="A431" s="136" t="s">
        <v>106</v>
      </c>
      <c r="B431" s="149" t="s">
        <v>267</v>
      </c>
      <c r="C431" s="130">
        <v>66</v>
      </c>
      <c r="D431" s="130">
        <v>70.040000000000006</v>
      </c>
      <c r="E431" s="132" t="s">
        <v>701</v>
      </c>
      <c r="G431" s="182"/>
      <c r="H431" s="182"/>
      <c r="I431" s="182"/>
    </row>
    <row r="432" spans="1:9">
      <c r="A432" s="136" t="s">
        <v>107</v>
      </c>
      <c r="B432" s="149" t="s">
        <v>267</v>
      </c>
      <c r="C432" s="130">
        <v>107.27</v>
      </c>
      <c r="D432" s="130">
        <v>113.3</v>
      </c>
      <c r="E432" s="132" t="s">
        <v>701</v>
      </c>
      <c r="G432" s="182"/>
      <c r="H432" s="182"/>
      <c r="I432" s="182"/>
    </row>
    <row r="433" spans="1:9">
      <c r="A433" s="136" t="s">
        <v>108</v>
      </c>
      <c r="B433" s="149" t="s">
        <v>267</v>
      </c>
      <c r="C433" s="130">
        <v>86.19</v>
      </c>
      <c r="D433" s="130">
        <v>92.13</v>
      </c>
      <c r="E433" s="132" t="s">
        <v>701</v>
      </c>
      <c r="G433" s="182"/>
      <c r="H433" s="182"/>
      <c r="I433" s="182"/>
    </row>
    <row r="434" spans="1:9">
      <c r="A434" s="136" t="s">
        <v>109</v>
      </c>
      <c r="B434" s="149" t="s">
        <v>267</v>
      </c>
      <c r="C434" s="130">
        <v>109.36</v>
      </c>
      <c r="D434" s="130">
        <v>116.65</v>
      </c>
      <c r="E434" s="132" t="s">
        <v>701</v>
      </c>
      <c r="G434" s="182"/>
      <c r="H434" s="182"/>
      <c r="I434" s="182"/>
    </row>
    <row r="435" spans="1:9">
      <c r="A435" s="136" t="s">
        <v>110</v>
      </c>
      <c r="B435" s="149" t="s">
        <v>267</v>
      </c>
      <c r="C435" s="130">
        <v>35.81</v>
      </c>
      <c r="D435" s="130">
        <v>38.04</v>
      </c>
      <c r="E435" s="130">
        <v>41.99</v>
      </c>
      <c r="G435" s="182"/>
      <c r="H435" s="182"/>
      <c r="I435" s="182"/>
    </row>
    <row r="436" spans="1:9">
      <c r="A436" s="136" t="s">
        <v>246</v>
      </c>
      <c r="B436" s="149" t="s">
        <v>267</v>
      </c>
      <c r="C436" s="130">
        <v>66.040000000000006</v>
      </c>
      <c r="D436" s="130">
        <v>69.680000000000007</v>
      </c>
      <c r="E436" s="132" t="s">
        <v>701</v>
      </c>
      <c r="G436" s="182"/>
      <c r="H436" s="182"/>
      <c r="I436" s="182"/>
    </row>
    <row r="437" spans="1:9">
      <c r="A437" s="136" t="s">
        <v>111</v>
      </c>
      <c r="B437" s="149" t="s">
        <v>267</v>
      </c>
      <c r="C437" s="130">
        <v>65.77</v>
      </c>
      <c r="D437" s="130">
        <v>69.88</v>
      </c>
      <c r="E437" s="132" t="s">
        <v>701</v>
      </c>
      <c r="G437" s="182"/>
      <c r="H437" s="182"/>
      <c r="I437" s="182"/>
    </row>
    <row r="438" spans="1:9">
      <c r="A438" s="136" t="s">
        <v>112</v>
      </c>
      <c r="B438" s="149" t="s">
        <v>267</v>
      </c>
      <c r="C438" s="130">
        <v>50.47</v>
      </c>
      <c r="D438" s="130">
        <v>53.69</v>
      </c>
      <c r="E438" s="132" t="s">
        <v>701</v>
      </c>
      <c r="G438" s="182"/>
      <c r="H438" s="182"/>
      <c r="I438" s="182"/>
    </row>
    <row r="439" spans="1:9">
      <c r="A439" s="136" t="s">
        <v>247</v>
      </c>
      <c r="B439" s="149" t="s">
        <v>267</v>
      </c>
      <c r="C439" s="130">
        <v>85.72</v>
      </c>
      <c r="D439" s="130">
        <v>91.04</v>
      </c>
      <c r="E439" s="132" t="s">
        <v>701</v>
      </c>
      <c r="G439" s="182"/>
      <c r="H439" s="182"/>
      <c r="I439" s="182"/>
    </row>
    <row r="440" spans="1:9">
      <c r="A440" s="136" t="s">
        <v>113</v>
      </c>
      <c r="B440" s="149" t="s">
        <v>267</v>
      </c>
      <c r="C440" s="130">
        <v>49.47</v>
      </c>
      <c r="D440" s="130">
        <v>53.26</v>
      </c>
      <c r="E440" s="132" t="s">
        <v>701</v>
      </c>
      <c r="G440" s="182"/>
      <c r="H440" s="182"/>
      <c r="I440" s="182"/>
    </row>
    <row r="441" spans="1:9">
      <c r="A441" s="136" t="s">
        <v>114</v>
      </c>
      <c r="B441" s="149" t="s">
        <v>267</v>
      </c>
      <c r="C441" s="130">
        <v>36.53</v>
      </c>
      <c r="D441" s="130">
        <v>38.85</v>
      </c>
      <c r="E441" s="132" t="s">
        <v>701</v>
      </c>
      <c r="G441" s="182"/>
      <c r="H441" s="182"/>
      <c r="I441" s="182"/>
    </row>
    <row r="442" spans="1:9">
      <c r="A442" s="136" t="s">
        <v>248</v>
      </c>
      <c r="B442" s="149" t="s">
        <v>267</v>
      </c>
      <c r="C442" s="130">
        <v>68.819999999999993</v>
      </c>
      <c r="D442" s="130">
        <v>73.14</v>
      </c>
      <c r="E442" s="132" t="s">
        <v>701</v>
      </c>
      <c r="G442" s="182"/>
      <c r="H442" s="182"/>
      <c r="I442" s="182"/>
    </row>
    <row r="443" spans="1:9">
      <c r="A443" s="136" t="s">
        <v>115</v>
      </c>
      <c r="B443" s="149" t="s">
        <v>267</v>
      </c>
      <c r="C443" s="130">
        <v>56.99</v>
      </c>
      <c r="D443" s="130">
        <v>60.21</v>
      </c>
      <c r="E443" s="130">
        <v>66.61</v>
      </c>
      <c r="G443" s="182"/>
      <c r="H443" s="182"/>
      <c r="I443" s="182"/>
    </row>
    <row r="444" spans="1:9">
      <c r="A444" s="136" t="s">
        <v>116</v>
      </c>
      <c r="B444" s="149" t="s">
        <v>267</v>
      </c>
      <c r="C444" s="130">
        <v>71.540000000000006</v>
      </c>
      <c r="D444" s="130">
        <v>75.84</v>
      </c>
      <c r="E444" s="130">
        <v>84.05</v>
      </c>
      <c r="G444" s="182"/>
      <c r="H444" s="182"/>
      <c r="I444" s="182"/>
    </row>
    <row r="445" spans="1:9">
      <c r="A445" s="136" t="s">
        <v>41</v>
      </c>
      <c r="B445" s="149" t="s">
        <v>267</v>
      </c>
      <c r="C445" s="130">
        <v>41.14</v>
      </c>
      <c r="D445" s="130">
        <v>43.98</v>
      </c>
      <c r="E445" s="130">
        <v>48.47</v>
      </c>
      <c r="G445" s="182"/>
      <c r="H445" s="182"/>
      <c r="I445" s="182"/>
    </row>
    <row r="446" spans="1:9">
      <c r="A446" s="136" t="s">
        <v>117</v>
      </c>
      <c r="B446" s="149" t="s">
        <v>267</v>
      </c>
      <c r="C446" s="130">
        <v>66.73</v>
      </c>
      <c r="D446" s="130">
        <v>70.97</v>
      </c>
      <c r="E446" s="132" t="s">
        <v>701</v>
      </c>
      <c r="G446" s="182"/>
      <c r="H446" s="182"/>
      <c r="I446" s="182"/>
    </row>
    <row r="447" spans="1:9">
      <c r="A447" s="136" t="s">
        <v>118</v>
      </c>
      <c r="B447" s="149" t="s">
        <v>267</v>
      </c>
      <c r="C447" s="130">
        <v>49.53</v>
      </c>
      <c r="D447" s="130">
        <v>52.5</v>
      </c>
      <c r="E447" s="132" t="s">
        <v>701</v>
      </c>
      <c r="G447" s="182"/>
      <c r="H447" s="182"/>
      <c r="I447" s="182"/>
    </row>
    <row r="448" spans="1:9">
      <c r="A448" s="136" t="s">
        <v>119</v>
      </c>
      <c r="B448" s="149" t="s">
        <v>267</v>
      </c>
      <c r="C448" s="130">
        <v>58.04</v>
      </c>
      <c r="D448" s="130">
        <v>62.08</v>
      </c>
      <c r="E448" s="130">
        <v>68.430000000000007</v>
      </c>
      <c r="G448" s="182"/>
      <c r="H448" s="182"/>
      <c r="I448" s="182"/>
    </row>
    <row r="449" spans="1:9">
      <c r="A449" s="136" t="s">
        <v>120</v>
      </c>
      <c r="B449" s="149" t="s">
        <v>267</v>
      </c>
      <c r="C449" s="130">
        <v>109.75</v>
      </c>
      <c r="D449" s="130">
        <v>116.7</v>
      </c>
      <c r="E449" s="130">
        <v>127.3</v>
      </c>
      <c r="G449" s="182"/>
      <c r="H449" s="182"/>
      <c r="I449" s="182"/>
    </row>
    <row r="450" spans="1:9">
      <c r="A450" s="136" t="s">
        <v>121</v>
      </c>
      <c r="B450" s="149" t="s">
        <v>267</v>
      </c>
      <c r="C450" s="130">
        <v>85.29</v>
      </c>
      <c r="D450" s="130">
        <v>91.27</v>
      </c>
      <c r="E450" s="130">
        <v>99.47</v>
      </c>
      <c r="G450" s="182"/>
      <c r="H450" s="182"/>
      <c r="I450" s="182"/>
    </row>
    <row r="451" spans="1:9">
      <c r="A451" s="136" t="s">
        <v>122</v>
      </c>
      <c r="B451" s="149" t="s">
        <v>267</v>
      </c>
      <c r="C451" s="130">
        <v>65.36</v>
      </c>
      <c r="D451" s="130">
        <v>69.14</v>
      </c>
      <c r="E451" s="132" t="s">
        <v>701</v>
      </c>
      <c r="G451" s="182"/>
      <c r="H451" s="182"/>
      <c r="I451" s="182"/>
    </row>
    <row r="452" spans="1:9">
      <c r="A452" s="136" t="s">
        <v>123</v>
      </c>
      <c r="B452" s="149" t="s">
        <v>267</v>
      </c>
      <c r="C452" s="130">
        <v>52.09</v>
      </c>
      <c r="D452" s="130">
        <v>55.27</v>
      </c>
      <c r="E452" s="132" t="s">
        <v>701</v>
      </c>
      <c r="G452" s="182"/>
      <c r="H452" s="182"/>
      <c r="I452" s="182"/>
    </row>
    <row r="453" spans="1:9">
      <c r="A453" s="136" t="s">
        <v>124</v>
      </c>
      <c r="B453" s="149" t="s">
        <v>267</v>
      </c>
      <c r="C453" s="130">
        <v>40.479999999999997</v>
      </c>
      <c r="D453" s="130">
        <v>43.19</v>
      </c>
      <c r="E453" s="132" t="s">
        <v>701</v>
      </c>
      <c r="G453" s="182"/>
      <c r="H453" s="182"/>
      <c r="I453" s="182"/>
    </row>
    <row r="454" spans="1:9">
      <c r="A454" s="136" t="s">
        <v>249</v>
      </c>
      <c r="B454" s="149" t="s">
        <v>267</v>
      </c>
      <c r="C454" s="130">
        <v>67.430000000000007</v>
      </c>
      <c r="D454" s="130">
        <v>71.63</v>
      </c>
      <c r="E454" s="132" t="s">
        <v>701</v>
      </c>
      <c r="G454" s="182"/>
      <c r="H454" s="182"/>
      <c r="I454" s="182"/>
    </row>
    <row r="455" spans="1:9">
      <c r="A455" s="136" t="s">
        <v>250</v>
      </c>
      <c r="B455" s="149" t="s">
        <v>267</v>
      </c>
      <c r="C455" s="130">
        <v>34.229999999999997</v>
      </c>
      <c r="D455" s="130">
        <v>36.15</v>
      </c>
      <c r="E455" s="132" t="s">
        <v>701</v>
      </c>
      <c r="G455" s="182"/>
      <c r="H455" s="182"/>
      <c r="I455" s="182"/>
    </row>
    <row r="456" spans="1:9">
      <c r="A456" s="136" t="s">
        <v>125</v>
      </c>
      <c r="B456" s="149" t="s">
        <v>267</v>
      </c>
      <c r="C456" s="130">
        <v>65.66</v>
      </c>
      <c r="D456" s="130">
        <v>69.8</v>
      </c>
      <c r="E456" s="132" t="s">
        <v>701</v>
      </c>
      <c r="G456" s="182"/>
      <c r="H456" s="182"/>
      <c r="I456" s="182"/>
    </row>
    <row r="457" spans="1:9">
      <c r="A457" s="136" t="s">
        <v>251</v>
      </c>
      <c r="B457" s="149" t="s">
        <v>267</v>
      </c>
      <c r="C457" s="130">
        <v>86.73</v>
      </c>
      <c r="D457" s="130">
        <v>92.45</v>
      </c>
      <c r="E457" s="132" t="s">
        <v>701</v>
      </c>
      <c r="G457" s="182"/>
      <c r="H457" s="182"/>
      <c r="I457" s="182"/>
    </row>
    <row r="458" spans="1:9">
      <c r="A458" s="136" t="s">
        <v>252</v>
      </c>
      <c r="B458" s="149" t="s">
        <v>267</v>
      </c>
      <c r="C458" s="130">
        <v>106.52</v>
      </c>
      <c r="D458" s="130">
        <v>112.56</v>
      </c>
      <c r="E458" s="132" t="s">
        <v>701</v>
      </c>
      <c r="G458" s="182"/>
      <c r="H458" s="182"/>
      <c r="I458" s="182"/>
    </row>
    <row r="459" spans="1:9">
      <c r="A459" s="136" t="s">
        <v>126</v>
      </c>
      <c r="B459" s="149" t="s">
        <v>267</v>
      </c>
      <c r="C459" s="130">
        <v>46.04</v>
      </c>
      <c r="D459" s="130">
        <v>48.26</v>
      </c>
      <c r="E459" s="132" t="s">
        <v>701</v>
      </c>
      <c r="G459" s="182"/>
      <c r="H459" s="182"/>
      <c r="I459" s="182"/>
    </row>
    <row r="460" spans="1:9">
      <c r="A460" s="136" t="s">
        <v>127</v>
      </c>
      <c r="B460" s="149" t="s">
        <v>267</v>
      </c>
      <c r="C460" s="130">
        <v>36.85</v>
      </c>
      <c r="D460" s="130">
        <v>39.159999999999997</v>
      </c>
      <c r="E460" s="132" t="s">
        <v>701</v>
      </c>
      <c r="G460" s="182"/>
      <c r="H460" s="182"/>
      <c r="I460" s="182"/>
    </row>
    <row r="461" spans="1:9">
      <c r="A461" s="136" t="s">
        <v>128</v>
      </c>
      <c r="B461" s="149" t="s">
        <v>267</v>
      </c>
      <c r="C461" s="130">
        <v>50.24</v>
      </c>
      <c r="D461" s="130">
        <v>53.4</v>
      </c>
      <c r="E461" s="132" t="s">
        <v>701</v>
      </c>
      <c r="G461" s="182"/>
      <c r="H461" s="182"/>
      <c r="I461" s="182"/>
    </row>
    <row r="462" spans="1:9">
      <c r="A462" s="136" t="s">
        <v>129</v>
      </c>
      <c r="B462" s="149" t="s">
        <v>267</v>
      </c>
      <c r="C462" s="130">
        <v>70.06</v>
      </c>
      <c r="D462" s="130">
        <v>74.42</v>
      </c>
      <c r="E462" s="132" t="s">
        <v>701</v>
      </c>
      <c r="G462" s="182"/>
      <c r="H462" s="182"/>
      <c r="I462" s="182"/>
    </row>
    <row r="463" spans="1:9">
      <c r="A463" s="136" t="s">
        <v>130</v>
      </c>
      <c r="B463" s="149" t="s">
        <v>267</v>
      </c>
      <c r="C463" s="130">
        <v>72.709999999999994</v>
      </c>
      <c r="D463" s="130">
        <v>77.510000000000005</v>
      </c>
      <c r="E463" s="132" t="s">
        <v>701</v>
      </c>
      <c r="G463" s="182"/>
      <c r="H463" s="182"/>
      <c r="I463" s="182"/>
    </row>
    <row r="464" spans="1:9">
      <c r="A464" s="136" t="s">
        <v>131</v>
      </c>
      <c r="B464" s="149" t="s">
        <v>267</v>
      </c>
      <c r="C464" s="130">
        <v>61.97</v>
      </c>
      <c r="D464" s="130">
        <v>65.959999999999994</v>
      </c>
      <c r="E464" s="132" t="s">
        <v>701</v>
      </c>
      <c r="G464" s="182"/>
      <c r="H464" s="182"/>
      <c r="I464" s="182"/>
    </row>
    <row r="465" spans="1:9">
      <c r="A465" s="136" t="s">
        <v>132</v>
      </c>
      <c r="B465" s="149" t="s">
        <v>267</v>
      </c>
      <c r="C465" s="130">
        <v>44.58</v>
      </c>
      <c r="D465" s="130">
        <v>47.41</v>
      </c>
      <c r="E465" s="132" t="s">
        <v>701</v>
      </c>
      <c r="G465" s="182"/>
      <c r="H465" s="182"/>
      <c r="I465" s="182"/>
    </row>
    <row r="466" spans="1:9">
      <c r="A466" s="136" t="s">
        <v>253</v>
      </c>
      <c r="B466" s="149" t="s">
        <v>267</v>
      </c>
      <c r="C466" s="130">
        <v>60.52</v>
      </c>
      <c r="D466" s="130">
        <v>63.92</v>
      </c>
      <c r="E466" s="132" t="s">
        <v>701</v>
      </c>
      <c r="G466" s="182"/>
      <c r="H466" s="182"/>
      <c r="I466" s="182"/>
    </row>
    <row r="467" spans="1:9">
      <c r="A467" s="136" t="s">
        <v>133</v>
      </c>
      <c r="B467" s="149" t="s">
        <v>267</v>
      </c>
      <c r="C467" s="130">
        <v>67.78</v>
      </c>
      <c r="D467" s="130">
        <v>72.52</v>
      </c>
      <c r="E467" s="132" t="s">
        <v>701</v>
      </c>
      <c r="G467" s="182"/>
      <c r="H467" s="182"/>
      <c r="I467" s="182"/>
    </row>
    <row r="468" spans="1:9">
      <c r="A468" s="136" t="s">
        <v>134</v>
      </c>
      <c r="B468" s="149" t="s">
        <v>267</v>
      </c>
      <c r="C468" s="130">
        <v>43.75</v>
      </c>
      <c r="D468" s="130">
        <v>46.2</v>
      </c>
      <c r="E468" s="132" t="s">
        <v>701</v>
      </c>
      <c r="G468" s="182"/>
      <c r="H468" s="182"/>
      <c r="I468" s="182"/>
    </row>
    <row r="469" spans="1:9">
      <c r="A469" s="136" t="s">
        <v>135</v>
      </c>
      <c r="B469" s="149" t="s">
        <v>267</v>
      </c>
      <c r="C469" s="130">
        <v>81.849999999999994</v>
      </c>
      <c r="D469" s="130">
        <v>86.49</v>
      </c>
      <c r="E469" s="132" t="s">
        <v>701</v>
      </c>
      <c r="G469" s="182"/>
      <c r="H469" s="182"/>
      <c r="I469" s="182"/>
    </row>
    <row r="470" spans="1:9">
      <c r="A470" s="136" t="s">
        <v>136</v>
      </c>
      <c r="B470" s="149" t="s">
        <v>267</v>
      </c>
      <c r="C470" s="130">
        <v>65.489999999999995</v>
      </c>
      <c r="D470" s="130">
        <v>69.86</v>
      </c>
      <c r="E470" s="132" t="s">
        <v>701</v>
      </c>
      <c r="G470" s="182"/>
      <c r="H470" s="182"/>
      <c r="I470" s="182"/>
    </row>
    <row r="471" spans="1:9">
      <c r="A471" s="136" t="s">
        <v>137</v>
      </c>
      <c r="B471" s="149" t="s">
        <v>267</v>
      </c>
      <c r="C471" s="130">
        <v>78.78</v>
      </c>
      <c r="D471" s="130">
        <v>83.68</v>
      </c>
      <c r="E471" s="132" t="s">
        <v>701</v>
      </c>
      <c r="G471" s="182"/>
      <c r="H471" s="182"/>
      <c r="I471" s="182"/>
    </row>
    <row r="472" spans="1:9">
      <c r="A472" s="136" t="s">
        <v>138</v>
      </c>
      <c r="B472" s="149" t="s">
        <v>267</v>
      </c>
      <c r="C472" s="130">
        <v>59.1</v>
      </c>
      <c r="D472" s="130">
        <v>62.57</v>
      </c>
      <c r="E472" s="132" t="s">
        <v>701</v>
      </c>
      <c r="G472" s="182"/>
      <c r="H472" s="182"/>
      <c r="I472" s="182"/>
    </row>
    <row r="473" spans="1:9">
      <c r="A473" s="136" t="s">
        <v>139</v>
      </c>
      <c r="B473" s="149" t="s">
        <v>267</v>
      </c>
      <c r="C473" s="130">
        <v>100.35</v>
      </c>
      <c r="D473" s="130">
        <v>106.72</v>
      </c>
      <c r="E473" s="132" t="s">
        <v>701</v>
      </c>
      <c r="G473" s="182"/>
      <c r="H473" s="182"/>
      <c r="I473" s="182"/>
    </row>
    <row r="474" spans="1:9">
      <c r="A474" s="136" t="s">
        <v>140</v>
      </c>
      <c r="B474" s="149" t="s">
        <v>267</v>
      </c>
      <c r="C474" s="130">
        <v>45.72</v>
      </c>
      <c r="D474" s="130">
        <v>48.93</v>
      </c>
      <c r="E474" s="132" t="s">
        <v>701</v>
      </c>
      <c r="G474" s="182"/>
      <c r="H474" s="182"/>
      <c r="I474" s="182"/>
    </row>
    <row r="475" spans="1:9">
      <c r="A475" s="136" t="s">
        <v>141</v>
      </c>
      <c r="B475" s="149" t="s">
        <v>267</v>
      </c>
      <c r="C475" s="130">
        <v>81.31</v>
      </c>
      <c r="D475" s="130">
        <v>86.49</v>
      </c>
      <c r="E475" s="132" t="s">
        <v>701</v>
      </c>
      <c r="G475" s="182"/>
      <c r="H475" s="182"/>
      <c r="I475" s="182"/>
    </row>
    <row r="476" spans="1:9">
      <c r="A476" s="136" t="s">
        <v>142</v>
      </c>
      <c r="B476" s="149" t="s">
        <v>267</v>
      </c>
      <c r="C476" s="130">
        <v>124.48</v>
      </c>
      <c r="D476" s="130">
        <v>133.03</v>
      </c>
      <c r="E476" s="132" t="s">
        <v>701</v>
      </c>
      <c r="G476" s="182"/>
      <c r="H476" s="182"/>
      <c r="I476" s="182"/>
    </row>
    <row r="477" spans="1:9">
      <c r="A477" s="136" t="s">
        <v>143</v>
      </c>
      <c r="B477" s="149" t="s">
        <v>267</v>
      </c>
      <c r="C477" s="130">
        <v>57.92</v>
      </c>
      <c r="D477" s="130">
        <v>61.72</v>
      </c>
      <c r="E477" s="132" t="s">
        <v>701</v>
      </c>
      <c r="G477" s="182"/>
      <c r="H477" s="182"/>
      <c r="I477" s="182"/>
    </row>
    <row r="478" spans="1:9">
      <c r="A478" s="136" t="s">
        <v>189</v>
      </c>
      <c r="B478" s="149" t="s">
        <v>267</v>
      </c>
      <c r="C478" s="130" t="s">
        <v>701</v>
      </c>
      <c r="D478" s="130">
        <v>144.94</v>
      </c>
      <c r="E478" s="132" t="s">
        <v>701</v>
      </c>
      <c r="G478" s="182"/>
      <c r="H478" s="182"/>
      <c r="I478" s="182"/>
    </row>
    <row r="479" spans="1:9">
      <c r="A479" s="136" t="s">
        <v>144</v>
      </c>
      <c r="B479" s="149" t="s">
        <v>267</v>
      </c>
      <c r="C479" s="130">
        <v>100.29</v>
      </c>
      <c r="D479" s="130">
        <v>107.26</v>
      </c>
      <c r="E479" s="132" t="s">
        <v>701</v>
      </c>
      <c r="G479" s="182"/>
      <c r="H479" s="182"/>
      <c r="I479" s="182"/>
    </row>
    <row r="480" spans="1:9">
      <c r="A480" s="136" t="s">
        <v>254</v>
      </c>
      <c r="B480" s="149" t="s">
        <v>267</v>
      </c>
      <c r="C480" s="130">
        <v>63.42</v>
      </c>
      <c r="D480" s="130">
        <v>67.760000000000005</v>
      </c>
      <c r="E480" s="132" t="s">
        <v>701</v>
      </c>
      <c r="G480" s="182"/>
      <c r="H480" s="182"/>
      <c r="I480" s="182"/>
    </row>
    <row r="481" spans="1:9">
      <c r="A481" s="136" t="s">
        <v>145</v>
      </c>
      <c r="B481" s="149" t="s">
        <v>267</v>
      </c>
      <c r="C481" s="130">
        <v>87.84</v>
      </c>
      <c r="D481" s="130">
        <v>93.73</v>
      </c>
      <c r="E481" s="132" t="s">
        <v>701</v>
      </c>
      <c r="G481" s="182"/>
      <c r="H481" s="182"/>
      <c r="I481" s="182"/>
    </row>
    <row r="482" spans="1:9">
      <c r="A482" s="136" t="s">
        <v>146</v>
      </c>
      <c r="B482" s="149" t="s">
        <v>267</v>
      </c>
      <c r="C482" s="130">
        <v>87.88</v>
      </c>
      <c r="D482" s="130">
        <v>93.4</v>
      </c>
      <c r="E482" s="132" t="s">
        <v>701</v>
      </c>
      <c r="G482" s="182"/>
      <c r="H482" s="182"/>
      <c r="I482" s="182"/>
    </row>
    <row r="483" spans="1:9">
      <c r="A483" s="136" t="s">
        <v>147</v>
      </c>
      <c r="B483" s="149" t="s">
        <v>267</v>
      </c>
      <c r="C483" s="130">
        <v>57.81</v>
      </c>
      <c r="D483" s="130">
        <v>61.48</v>
      </c>
      <c r="E483" s="132" t="s">
        <v>701</v>
      </c>
      <c r="G483" s="182"/>
      <c r="H483" s="182"/>
      <c r="I483" s="182"/>
    </row>
    <row r="484" spans="1:9">
      <c r="A484" s="136" t="s">
        <v>148</v>
      </c>
      <c r="B484" s="149" t="s">
        <v>267</v>
      </c>
      <c r="C484" s="130">
        <v>40.82</v>
      </c>
      <c r="D484" s="130">
        <v>43.3</v>
      </c>
      <c r="E484" s="132" t="s">
        <v>701</v>
      </c>
      <c r="G484" s="182"/>
      <c r="H484" s="182"/>
      <c r="I484" s="182"/>
    </row>
    <row r="485" spans="1:9">
      <c r="A485" s="136" t="s">
        <v>149</v>
      </c>
      <c r="B485" s="149" t="s">
        <v>267</v>
      </c>
      <c r="C485" s="130">
        <v>84.61</v>
      </c>
      <c r="D485" s="130">
        <v>89.58</v>
      </c>
      <c r="E485" s="132" t="s">
        <v>701</v>
      </c>
      <c r="G485" s="182"/>
      <c r="H485" s="182"/>
      <c r="I485" s="182"/>
    </row>
    <row r="486" spans="1:9">
      <c r="A486" s="136" t="s">
        <v>150</v>
      </c>
      <c r="B486" s="149" t="s">
        <v>267</v>
      </c>
      <c r="C486" s="130">
        <v>33.03</v>
      </c>
      <c r="D486" s="130">
        <v>35.54</v>
      </c>
      <c r="E486" s="132" t="s">
        <v>701</v>
      </c>
      <c r="G486" s="182"/>
      <c r="H486" s="182"/>
      <c r="I486" s="182"/>
    </row>
    <row r="487" spans="1:9">
      <c r="A487" s="136" t="s">
        <v>151</v>
      </c>
      <c r="B487" s="149" t="s">
        <v>267</v>
      </c>
      <c r="C487" s="130">
        <v>69.58</v>
      </c>
      <c r="D487" s="130">
        <v>74.3</v>
      </c>
      <c r="E487" s="132" t="s">
        <v>701</v>
      </c>
      <c r="G487" s="182"/>
      <c r="H487" s="182"/>
      <c r="I487" s="182"/>
    </row>
    <row r="488" spans="1:9">
      <c r="A488" s="136" t="s">
        <v>152</v>
      </c>
      <c r="B488" s="149" t="s">
        <v>267</v>
      </c>
      <c r="C488" s="130">
        <v>52.92</v>
      </c>
      <c r="D488" s="130">
        <v>56</v>
      </c>
      <c r="E488" s="132" t="s">
        <v>701</v>
      </c>
      <c r="G488" s="182"/>
      <c r="H488" s="182"/>
      <c r="I488" s="182"/>
    </row>
    <row r="489" spans="1:9">
      <c r="A489" s="136" t="s">
        <v>153</v>
      </c>
      <c r="B489" s="149" t="s">
        <v>267</v>
      </c>
      <c r="C489" s="130">
        <v>87.85</v>
      </c>
      <c r="D489" s="130">
        <v>93.9</v>
      </c>
      <c r="E489" s="132" t="s">
        <v>701</v>
      </c>
      <c r="G489" s="182"/>
      <c r="H489" s="182"/>
      <c r="I489" s="182"/>
    </row>
    <row r="490" spans="1:9">
      <c r="A490" s="136" t="s">
        <v>154</v>
      </c>
      <c r="B490" s="149" t="s">
        <v>267</v>
      </c>
      <c r="C490" s="130">
        <v>40.99</v>
      </c>
      <c r="D490" s="130">
        <v>43.54</v>
      </c>
      <c r="E490" s="132" t="s">
        <v>701</v>
      </c>
      <c r="G490" s="182"/>
      <c r="H490" s="182"/>
      <c r="I490" s="182"/>
    </row>
    <row r="491" spans="1:9">
      <c r="A491" s="136" t="s">
        <v>155</v>
      </c>
      <c r="B491" s="149" t="s">
        <v>267</v>
      </c>
      <c r="C491" s="130">
        <v>64.03</v>
      </c>
      <c r="D491" s="130">
        <v>67.83</v>
      </c>
      <c r="E491" s="130">
        <v>75.010000000000005</v>
      </c>
      <c r="G491" s="182"/>
      <c r="H491" s="182"/>
      <c r="I491" s="182"/>
    </row>
    <row r="492" spans="1:9">
      <c r="A492" s="136" t="s">
        <v>255</v>
      </c>
      <c r="B492" s="149" t="s">
        <v>267</v>
      </c>
      <c r="C492" s="130">
        <v>88.99</v>
      </c>
      <c r="D492" s="130">
        <v>94.28</v>
      </c>
      <c r="E492" s="130">
        <v>104.23</v>
      </c>
      <c r="G492" s="182"/>
      <c r="H492" s="182"/>
      <c r="I492" s="182"/>
    </row>
    <row r="493" spans="1:9">
      <c r="A493" s="136" t="s">
        <v>156</v>
      </c>
      <c r="B493" s="149" t="s">
        <v>267</v>
      </c>
      <c r="C493" s="130">
        <v>89.47</v>
      </c>
      <c r="D493" s="130">
        <v>95.66</v>
      </c>
      <c r="E493" s="132" t="s">
        <v>701</v>
      </c>
      <c r="G493" s="182"/>
      <c r="H493" s="182"/>
      <c r="I493" s="182"/>
    </row>
    <row r="494" spans="1:9">
      <c r="A494" s="136" t="s">
        <v>157</v>
      </c>
      <c r="B494" s="149" t="s">
        <v>267</v>
      </c>
      <c r="C494" s="130">
        <v>59.17</v>
      </c>
      <c r="D494" s="130">
        <v>62.9</v>
      </c>
      <c r="E494" s="132" t="s">
        <v>701</v>
      </c>
      <c r="G494" s="182"/>
      <c r="H494" s="182"/>
      <c r="I494" s="182"/>
    </row>
    <row r="495" spans="1:9">
      <c r="A495" s="136" t="s">
        <v>158</v>
      </c>
      <c r="B495" s="149" t="s">
        <v>267</v>
      </c>
      <c r="C495" s="130">
        <v>114.65</v>
      </c>
      <c r="D495" s="130">
        <v>122.43</v>
      </c>
      <c r="E495" s="132" t="s">
        <v>701</v>
      </c>
      <c r="G495" s="182"/>
      <c r="H495" s="182"/>
      <c r="I495" s="182"/>
    </row>
    <row r="496" spans="1:9">
      <c r="A496" s="136" t="s">
        <v>159</v>
      </c>
      <c r="B496" s="149" t="s">
        <v>267</v>
      </c>
      <c r="C496" s="130">
        <v>38.090000000000003</v>
      </c>
      <c r="D496" s="130">
        <v>40.409999999999997</v>
      </c>
      <c r="E496" s="132" t="s">
        <v>701</v>
      </c>
      <c r="G496" s="182"/>
      <c r="H496" s="182"/>
      <c r="I496" s="182"/>
    </row>
    <row r="497" spans="1:9">
      <c r="A497" s="136" t="s">
        <v>160</v>
      </c>
      <c r="B497" s="149" t="s">
        <v>267</v>
      </c>
      <c r="C497" s="130">
        <v>53.34</v>
      </c>
      <c r="D497" s="130">
        <v>57.09</v>
      </c>
      <c r="E497" s="132" t="s">
        <v>701</v>
      </c>
      <c r="G497" s="182"/>
      <c r="H497" s="182"/>
      <c r="I497" s="182"/>
    </row>
    <row r="498" spans="1:9">
      <c r="A498" s="136" t="s">
        <v>161</v>
      </c>
      <c r="B498" s="149" t="s">
        <v>267</v>
      </c>
      <c r="C498" s="130">
        <v>75.03</v>
      </c>
      <c r="D498" s="130">
        <v>80.260000000000005</v>
      </c>
      <c r="E498" s="132" t="s">
        <v>701</v>
      </c>
      <c r="G498" s="182"/>
      <c r="H498" s="182"/>
      <c r="I498" s="182"/>
    </row>
    <row r="499" spans="1:9">
      <c r="A499" s="136" t="s">
        <v>40</v>
      </c>
      <c r="B499" s="149" t="s">
        <v>267</v>
      </c>
      <c r="C499" s="130">
        <v>82.38</v>
      </c>
      <c r="D499" s="130">
        <v>87.52</v>
      </c>
      <c r="E499" s="132" t="s">
        <v>701</v>
      </c>
      <c r="G499" s="182"/>
      <c r="H499" s="182"/>
      <c r="I499" s="182"/>
    </row>
    <row r="500" spans="1:9">
      <c r="A500" s="136" t="s">
        <v>256</v>
      </c>
      <c r="B500" s="149" t="s">
        <v>267</v>
      </c>
      <c r="C500" s="130">
        <v>56.75</v>
      </c>
      <c r="D500" s="130">
        <v>60.59</v>
      </c>
      <c r="E500" s="132" t="s">
        <v>701</v>
      </c>
      <c r="G500" s="182"/>
      <c r="H500" s="182"/>
      <c r="I500" s="182"/>
    </row>
    <row r="501" spans="1:9">
      <c r="A501" s="136" t="s">
        <v>257</v>
      </c>
      <c r="B501" s="149" t="s">
        <v>267</v>
      </c>
      <c r="C501" s="130">
        <v>70.77</v>
      </c>
      <c r="D501" s="130">
        <v>75.400000000000006</v>
      </c>
      <c r="E501" s="132" t="s">
        <v>701</v>
      </c>
      <c r="G501" s="182"/>
      <c r="H501" s="182"/>
      <c r="I501" s="182"/>
    </row>
    <row r="502" spans="1:9">
      <c r="A502" s="136" t="s">
        <v>258</v>
      </c>
      <c r="B502" s="149" t="s">
        <v>267</v>
      </c>
      <c r="C502" s="130">
        <v>106.26</v>
      </c>
      <c r="D502" s="130">
        <v>113.16</v>
      </c>
      <c r="E502" s="132" t="s">
        <v>701</v>
      </c>
      <c r="G502" s="182"/>
      <c r="H502" s="182"/>
      <c r="I502" s="182"/>
    </row>
    <row r="503" spans="1:9">
      <c r="A503" s="136" t="s">
        <v>162</v>
      </c>
      <c r="B503" s="149" t="s">
        <v>267</v>
      </c>
      <c r="C503" s="130">
        <v>51.61</v>
      </c>
      <c r="D503" s="130">
        <v>54.75</v>
      </c>
      <c r="E503" s="130">
        <v>60.73</v>
      </c>
      <c r="G503" s="182"/>
      <c r="H503" s="182"/>
      <c r="I503" s="182"/>
    </row>
    <row r="504" spans="1:9">
      <c r="A504" s="136" t="s">
        <v>163</v>
      </c>
      <c r="B504" s="149" t="s">
        <v>267</v>
      </c>
      <c r="C504" s="130">
        <v>50.76</v>
      </c>
      <c r="D504" s="130">
        <v>53.75</v>
      </c>
      <c r="E504" s="130">
        <v>58.94</v>
      </c>
      <c r="G504" s="182"/>
      <c r="H504" s="182"/>
      <c r="I504" s="182"/>
    </row>
    <row r="505" spans="1:9">
      <c r="A505" s="136" t="s">
        <v>164</v>
      </c>
      <c r="B505" s="149" t="s">
        <v>267</v>
      </c>
      <c r="C505" s="130">
        <v>66.739999999999995</v>
      </c>
      <c r="D505" s="130">
        <v>70.930000000000007</v>
      </c>
      <c r="E505" s="132" t="s">
        <v>701</v>
      </c>
      <c r="G505" s="182"/>
      <c r="H505" s="182"/>
      <c r="I505" s="182"/>
    </row>
    <row r="506" spans="1:9">
      <c r="A506" s="136" t="s">
        <v>165</v>
      </c>
      <c r="B506" s="149" t="s">
        <v>267</v>
      </c>
      <c r="C506" s="130">
        <v>32.18</v>
      </c>
      <c r="D506" s="130">
        <v>34</v>
      </c>
      <c r="E506" s="130">
        <v>37.85</v>
      </c>
      <c r="G506" s="182"/>
      <c r="H506" s="182"/>
      <c r="I506" s="182"/>
    </row>
    <row r="507" spans="1:9">
      <c r="A507" s="136" t="s">
        <v>166</v>
      </c>
      <c r="B507" s="149" t="s">
        <v>267</v>
      </c>
      <c r="C507" s="130">
        <v>39.99</v>
      </c>
      <c r="D507" s="130">
        <v>42.3</v>
      </c>
      <c r="E507" s="132" t="s">
        <v>701</v>
      </c>
      <c r="G507" s="182"/>
      <c r="H507" s="182"/>
      <c r="I507" s="182"/>
    </row>
    <row r="508" spans="1:9">
      <c r="A508" s="136" t="s">
        <v>167</v>
      </c>
      <c r="B508" s="149" t="s">
        <v>267</v>
      </c>
      <c r="C508" s="130">
        <v>68.319999999999993</v>
      </c>
      <c r="D508" s="130">
        <v>73.19</v>
      </c>
      <c r="E508" s="132" t="s">
        <v>701</v>
      </c>
      <c r="G508" s="182"/>
      <c r="H508" s="182"/>
      <c r="I508" s="182"/>
    </row>
    <row r="509" spans="1:9">
      <c r="A509" s="136" t="s">
        <v>168</v>
      </c>
      <c r="B509" s="149" t="s">
        <v>267</v>
      </c>
      <c r="C509" s="130">
        <v>61.29</v>
      </c>
      <c r="D509" s="130">
        <v>64.86</v>
      </c>
      <c r="E509" s="132" t="s">
        <v>701</v>
      </c>
      <c r="G509" s="182"/>
      <c r="H509" s="182"/>
      <c r="I509" s="182"/>
    </row>
    <row r="510" spans="1:9">
      <c r="A510" s="136" t="s">
        <v>169</v>
      </c>
      <c r="B510" s="149" t="s">
        <v>267</v>
      </c>
      <c r="C510" s="130">
        <v>68.89</v>
      </c>
      <c r="D510" s="130">
        <v>73.36</v>
      </c>
      <c r="E510" s="132" t="s">
        <v>701</v>
      </c>
      <c r="G510" s="182"/>
      <c r="H510" s="182"/>
      <c r="I510" s="182"/>
    </row>
    <row r="511" spans="1:9">
      <c r="A511" s="136" t="s">
        <v>170</v>
      </c>
      <c r="B511" s="149" t="s">
        <v>267</v>
      </c>
      <c r="C511" s="130">
        <v>41.16</v>
      </c>
      <c r="D511" s="130">
        <v>43.87</v>
      </c>
      <c r="E511" s="132" t="s">
        <v>701</v>
      </c>
      <c r="G511" s="182"/>
      <c r="H511" s="182"/>
      <c r="I511" s="182"/>
    </row>
    <row r="512" spans="1:9">
      <c r="A512" s="136" t="s">
        <v>171</v>
      </c>
      <c r="B512" s="149" t="s">
        <v>267</v>
      </c>
      <c r="C512" s="130">
        <v>82.47</v>
      </c>
      <c r="D512" s="130">
        <v>87.65</v>
      </c>
      <c r="E512" s="132" t="s">
        <v>701</v>
      </c>
      <c r="G512" s="182"/>
      <c r="H512" s="182"/>
      <c r="I512" s="182"/>
    </row>
    <row r="513" spans="1:9">
      <c r="A513" s="136" t="s">
        <v>172</v>
      </c>
      <c r="B513" s="149" t="s">
        <v>267</v>
      </c>
      <c r="C513" s="130">
        <v>65.67</v>
      </c>
      <c r="D513" s="130">
        <v>70.25</v>
      </c>
      <c r="E513" s="132" t="s">
        <v>701</v>
      </c>
      <c r="G513" s="182"/>
      <c r="H513" s="182"/>
      <c r="I513" s="182"/>
    </row>
    <row r="514" spans="1:9">
      <c r="A514" s="136" t="s">
        <v>175</v>
      </c>
      <c r="B514" s="149" t="s">
        <v>267</v>
      </c>
      <c r="C514" s="130">
        <v>57.89</v>
      </c>
      <c r="D514" s="130">
        <v>61.03</v>
      </c>
      <c r="E514" s="132" t="s">
        <v>701</v>
      </c>
      <c r="G514" s="182"/>
      <c r="H514" s="182"/>
      <c r="I514" s="182"/>
    </row>
    <row r="515" spans="1:9">
      <c r="A515" s="136" t="s">
        <v>173</v>
      </c>
      <c r="B515" s="149" t="s">
        <v>267</v>
      </c>
      <c r="C515" s="130">
        <v>122.14</v>
      </c>
      <c r="D515" s="130">
        <v>128.88999999999999</v>
      </c>
      <c r="E515" s="132" t="s">
        <v>701</v>
      </c>
      <c r="G515" s="182"/>
      <c r="H515" s="182"/>
      <c r="I515" s="182"/>
    </row>
    <row r="516" spans="1:9">
      <c r="A516" s="136" t="s">
        <v>174</v>
      </c>
      <c r="B516" s="149" t="s">
        <v>267</v>
      </c>
      <c r="C516" s="130">
        <v>45.65</v>
      </c>
      <c r="D516" s="130">
        <v>49.09</v>
      </c>
      <c r="E516" s="132" t="s">
        <v>701</v>
      </c>
      <c r="G516" s="182"/>
      <c r="H516" s="182"/>
      <c r="I516" s="182"/>
    </row>
    <row r="517" spans="1:9">
      <c r="A517" s="136" t="s">
        <v>176</v>
      </c>
      <c r="B517" s="149" t="s">
        <v>267</v>
      </c>
      <c r="C517" s="130">
        <v>70.22</v>
      </c>
      <c r="D517" s="130">
        <v>74.78</v>
      </c>
      <c r="E517" s="132" t="s">
        <v>701</v>
      </c>
      <c r="G517" s="182"/>
      <c r="H517" s="182"/>
      <c r="I517" s="182"/>
    </row>
    <row r="518" spans="1:9">
      <c r="A518" s="136" t="s">
        <v>259</v>
      </c>
      <c r="B518" s="149" t="s">
        <v>267</v>
      </c>
      <c r="C518" s="130">
        <v>64.77</v>
      </c>
      <c r="D518" s="130">
        <v>68.510000000000005</v>
      </c>
      <c r="E518" s="132" t="s">
        <v>701</v>
      </c>
      <c r="G518" s="182"/>
      <c r="H518" s="182"/>
      <c r="I518" s="182"/>
    </row>
    <row r="519" spans="1:9">
      <c r="A519" s="136" t="s">
        <v>260</v>
      </c>
      <c r="B519" s="149" t="s">
        <v>267</v>
      </c>
      <c r="C519" s="130">
        <v>86.14</v>
      </c>
      <c r="D519" s="130">
        <v>90.79</v>
      </c>
      <c r="E519" s="132" t="s">
        <v>701</v>
      </c>
      <c r="G519" s="182"/>
      <c r="H519" s="182"/>
      <c r="I519" s="182"/>
    </row>
    <row r="520" spans="1:9">
      <c r="A520" s="136" t="s">
        <v>177</v>
      </c>
      <c r="B520" s="149" t="s">
        <v>267</v>
      </c>
      <c r="C520" s="130">
        <v>53.56</v>
      </c>
      <c r="D520" s="130">
        <v>58.08</v>
      </c>
      <c r="E520" s="132" t="s">
        <v>701</v>
      </c>
      <c r="G520" s="182"/>
      <c r="H520" s="182"/>
      <c r="I520" s="182"/>
    </row>
    <row r="521" spans="1:9">
      <c r="A521" s="136" t="s">
        <v>178</v>
      </c>
      <c r="B521" s="149" t="s">
        <v>267</v>
      </c>
      <c r="C521" s="130">
        <v>78.569999999999993</v>
      </c>
      <c r="D521" s="130">
        <v>83.98</v>
      </c>
      <c r="E521" s="132" t="s">
        <v>701</v>
      </c>
      <c r="G521" s="182"/>
      <c r="H521" s="182"/>
      <c r="I521" s="182"/>
    </row>
    <row r="522" spans="1:9">
      <c r="A522" s="136" t="s">
        <v>179</v>
      </c>
      <c r="B522" s="149" t="s">
        <v>267</v>
      </c>
      <c r="C522" s="130">
        <v>91.08</v>
      </c>
      <c r="D522" s="130">
        <v>96.85</v>
      </c>
      <c r="E522" s="130">
        <v>105.48</v>
      </c>
      <c r="G522" s="182"/>
      <c r="H522" s="182"/>
      <c r="I522" s="182"/>
    </row>
    <row r="523" spans="1:9">
      <c r="A523" s="136" t="s">
        <v>180</v>
      </c>
      <c r="B523" s="149" t="s">
        <v>267</v>
      </c>
      <c r="C523" s="130">
        <v>62.36</v>
      </c>
      <c r="D523" s="130">
        <v>66.760000000000005</v>
      </c>
      <c r="E523" s="130">
        <v>74.36</v>
      </c>
      <c r="G523" s="182"/>
      <c r="H523" s="182"/>
      <c r="I523" s="182"/>
    </row>
    <row r="524" spans="1:9">
      <c r="A524" s="136" t="s">
        <v>181</v>
      </c>
      <c r="B524" s="149" t="s">
        <v>267</v>
      </c>
      <c r="C524" s="130">
        <v>36.29</v>
      </c>
      <c r="D524" s="130">
        <v>38.33</v>
      </c>
      <c r="E524" s="130">
        <v>42.4</v>
      </c>
      <c r="G524" s="182"/>
      <c r="H524" s="182"/>
      <c r="I524" s="182"/>
    </row>
    <row r="525" spans="1:9">
      <c r="A525" s="136" t="s">
        <v>182</v>
      </c>
      <c r="B525" s="149" t="s">
        <v>267</v>
      </c>
      <c r="C525" s="130">
        <v>46.36</v>
      </c>
      <c r="D525" s="130">
        <v>49.81</v>
      </c>
      <c r="E525" s="130">
        <v>54.42</v>
      </c>
      <c r="G525" s="182"/>
      <c r="H525" s="182"/>
      <c r="I525" s="182"/>
    </row>
    <row r="526" spans="1:9">
      <c r="A526" s="136" t="s">
        <v>261</v>
      </c>
      <c r="B526" s="149" t="s">
        <v>267</v>
      </c>
      <c r="C526" s="130">
        <v>71.900000000000006</v>
      </c>
      <c r="D526" s="130">
        <v>76.569999999999993</v>
      </c>
      <c r="E526" s="130">
        <v>83.01</v>
      </c>
      <c r="G526" s="182"/>
      <c r="H526" s="182"/>
      <c r="I526" s="182"/>
    </row>
    <row r="527" spans="1:9">
      <c r="A527" s="136" t="s">
        <v>184</v>
      </c>
      <c r="B527" s="149" t="s">
        <v>267</v>
      </c>
      <c r="C527" s="130">
        <v>56.33</v>
      </c>
      <c r="D527" s="130">
        <v>60.16</v>
      </c>
      <c r="E527" s="132" t="s">
        <v>701</v>
      </c>
      <c r="G527" s="182"/>
      <c r="H527" s="182"/>
      <c r="I527" s="182"/>
    </row>
    <row r="528" spans="1:9">
      <c r="A528" s="136" t="s">
        <v>262</v>
      </c>
      <c r="B528" s="149" t="s">
        <v>267</v>
      </c>
      <c r="C528" s="130">
        <v>73.900000000000006</v>
      </c>
      <c r="D528" s="130">
        <v>78.98</v>
      </c>
      <c r="E528" s="132" t="s">
        <v>701</v>
      </c>
      <c r="G528" s="182"/>
      <c r="H528" s="182"/>
      <c r="I528" s="182"/>
    </row>
    <row r="529" spans="1:9">
      <c r="A529" s="136" t="s">
        <v>185</v>
      </c>
      <c r="B529" s="149" t="s">
        <v>267</v>
      </c>
      <c r="C529" s="130">
        <v>50.39</v>
      </c>
      <c r="D529" s="130">
        <v>53.38</v>
      </c>
      <c r="E529" s="132" t="s">
        <v>701</v>
      </c>
      <c r="G529" s="182"/>
      <c r="H529" s="182"/>
      <c r="I529" s="182"/>
    </row>
    <row r="530" spans="1:9">
      <c r="A530" s="136" t="s">
        <v>186</v>
      </c>
      <c r="B530" s="149" t="s">
        <v>267</v>
      </c>
      <c r="C530" s="130">
        <v>54.89</v>
      </c>
      <c r="D530" s="130">
        <v>57.94</v>
      </c>
      <c r="E530" s="132" t="s">
        <v>701</v>
      </c>
      <c r="G530" s="182"/>
      <c r="H530" s="182"/>
      <c r="I530" s="182"/>
    </row>
    <row r="531" spans="1:9">
      <c r="A531" s="136" t="s">
        <v>263</v>
      </c>
      <c r="B531" s="149" t="s">
        <v>267</v>
      </c>
      <c r="C531" s="130">
        <v>74.02</v>
      </c>
      <c r="D531" s="130">
        <v>78.39</v>
      </c>
      <c r="E531" s="132" t="s">
        <v>701</v>
      </c>
      <c r="G531" s="182"/>
      <c r="H531" s="182"/>
      <c r="I531" s="182"/>
    </row>
    <row r="532" spans="1:9">
      <c r="A532" s="136" t="s">
        <v>187</v>
      </c>
      <c r="B532" s="149" t="s">
        <v>267</v>
      </c>
      <c r="C532" s="130">
        <v>75.23</v>
      </c>
      <c r="D532" s="130">
        <v>79.8</v>
      </c>
      <c r="E532" s="132" t="s">
        <v>701</v>
      </c>
      <c r="G532" s="182"/>
      <c r="H532" s="182"/>
      <c r="I532" s="182"/>
    </row>
    <row r="533" spans="1:9" ht="15.75" thickBot="1">
      <c r="A533" s="136" t="s">
        <v>188</v>
      </c>
      <c r="B533" s="149" t="s">
        <v>267</v>
      </c>
      <c r="C533" s="130">
        <v>39.82</v>
      </c>
      <c r="D533" s="130">
        <v>42.05</v>
      </c>
      <c r="E533" s="133" t="s">
        <v>701</v>
      </c>
      <c r="G533" s="182"/>
      <c r="H533" s="182"/>
      <c r="I533" s="182"/>
    </row>
    <row r="534" spans="1:9">
      <c r="A534" s="136" t="s">
        <v>42</v>
      </c>
      <c r="B534" s="149" t="s">
        <v>268</v>
      </c>
      <c r="C534" s="130">
        <v>48.01</v>
      </c>
      <c r="D534" s="130">
        <v>50.98</v>
      </c>
      <c r="E534" s="131" t="s">
        <v>701</v>
      </c>
      <c r="G534" s="182"/>
      <c r="H534" s="182"/>
      <c r="I534" s="182"/>
    </row>
    <row r="535" spans="1:9">
      <c r="A535" s="136" t="s">
        <v>43</v>
      </c>
      <c r="B535" s="149" t="s">
        <v>268</v>
      </c>
      <c r="C535" s="130">
        <v>67.66</v>
      </c>
      <c r="D535" s="130">
        <v>71.81</v>
      </c>
      <c r="E535" s="132" t="s">
        <v>701</v>
      </c>
      <c r="G535" s="182"/>
      <c r="H535" s="182"/>
      <c r="I535" s="182"/>
    </row>
    <row r="536" spans="1:9">
      <c r="A536" s="136" t="s">
        <v>44</v>
      </c>
      <c r="B536" s="149" t="s">
        <v>268</v>
      </c>
      <c r="C536" s="130">
        <v>27.74</v>
      </c>
      <c r="D536" s="130">
        <v>29.33</v>
      </c>
      <c r="E536" s="132" t="s">
        <v>701</v>
      </c>
      <c r="G536" s="182"/>
      <c r="H536" s="182"/>
      <c r="I536" s="182"/>
    </row>
    <row r="537" spans="1:9">
      <c r="A537" s="136" t="s">
        <v>45</v>
      </c>
      <c r="B537" s="149" t="s">
        <v>268</v>
      </c>
      <c r="C537" s="130">
        <v>32.47</v>
      </c>
      <c r="D537" s="130">
        <v>34.31</v>
      </c>
      <c r="E537" s="132" t="s">
        <v>701</v>
      </c>
      <c r="G537" s="182"/>
      <c r="H537" s="182"/>
      <c r="I537" s="182"/>
    </row>
    <row r="538" spans="1:9">
      <c r="A538" s="136" t="s">
        <v>46</v>
      </c>
      <c r="B538" s="149" t="s">
        <v>268</v>
      </c>
      <c r="C538" s="130">
        <v>40.020000000000003</v>
      </c>
      <c r="D538" s="130">
        <v>42.43</v>
      </c>
      <c r="E538" s="132" t="s">
        <v>701</v>
      </c>
      <c r="G538" s="182"/>
      <c r="H538" s="182"/>
      <c r="I538" s="182"/>
    </row>
    <row r="539" spans="1:9">
      <c r="A539" s="136" t="s">
        <v>47</v>
      </c>
      <c r="B539" s="149" t="s">
        <v>268</v>
      </c>
      <c r="C539" s="130">
        <v>39.08</v>
      </c>
      <c r="D539" s="130">
        <v>41.74</v>
      </c>
      <c r="E539" s="132" t="s">
        <v>701</v>
      </c>
      <c r="G539" s="182"/>
      <c r="H539" s="182"/>
      <c r="I539" s="182"/>
    </row>
    <row r="540" spans="1:9">
      <c r="A540" s="136" t="s">
        <v>48</v>
      </c>
      <c r="B540" s="149" t="s">
        <v>268</v>
      </c>
      <c r="C540" s="130">
        <v>37.04</v>
      </c>
      <c r="D540" s="130">
        <v>39.229999999999997</v>
      </c>
      <c r="E540" s="132" t="s">
        <v>701</v>
      </c>
      <c r="G540" s="182"/>
      <c r="H540" s="182"/>
      <c r="I540" s="182"/>
    </row>
    <row r="541" spans="1:9">
      <c r="A541" s="136" t="s">
        <v>49</v>
      </c>
      <c r="B541" s="149" t="s">
        <v>268</v>
      </c>
      <c r="C541" s="130">
        <v>49.82</v>
      </c>
      <c r="D541" s="130">
        <v>53.35</v>
      </c>
      <c r="E541" s="132" t="s">
        <v>701</v>
      </c>
      <c r="G541" s="182"/>
      <c r="H541" s="182"/>
      <c r="I541" s="182"/>
    </row>
    <row r="542" spans="1:9">
      <c r="A542" s="136" t="s">
        <v>50</v>
      </c>
      <c r="B542" s="149" t="s">
        <v>268</v>
      </c>
      <c r="C542" s="130">
        <v>63.54</v>
      </c>
      <c r="D542" s="130">
        <v>67.290000000000006</v>
      </c>
      <c r="E542" s="132" t="s">
        <v>701</v>
      </c>
      <c r="G542" s="182"/>
      <c r="H542" s="182"/>
      <c r="I542" s="182"/>
    </row>
    <row r="543" spans="1:9">
      <c r="A543" s="136" t="s">
        <v>238</v>
      </c>
      <c r="B543" s="149" t="s">
        <v>268</v>
      </c>
      <c r="C543" s="130">
        <v>85.72</v>
      </c>
      <c r="D543" s="130">
        <v>90.64</v>
      </c>
      <c r="E543" s="132" t="s">
        <v>701</v>
      </c>
      <c r="G543" s="182"/>
      <c r="H543" s="182"/>
      <c r="I543" s="182"/>
    </row>
    <row r="544" spans="1:9">
      <c r="A544" s="136" t="s">
        <v>51</v>
      </c>
      <c r="B544" s="149" t="s">
        <v>268</v>
      </c>
      <c r="C544" s="130">
        <v>78.5</v>
      </c>
      <c r="D544" s="130">
        <v>84.23</v>
      </c>
      <c r="E544" s="132" t="s">
        <v>701</v>
      </c>
      <c r="G544" s="182"/>
      <c r="H544" s="182"/>
      <c r="I544" s="182"/>
    </row>
    <row r="545" spans="1:9">
      <c r="A545" s="136" t="s">
        <v>52</v>
      </c>
      <c r="B545" s="149" t="s">
        <v>268</v>
      </c>
      <c r="C545" s="130">
        <v>84.86</v>
      </c>
      <c r="D545" s="130">
        <v>90.54</v>
      </c>
      <c r="E545" s="132" t="s">
        <v>701</v>
      </c>
      <c r="G545" s="182"/>
      <c r="H545" s="182"/>
      <c r="I545" s="182"/>
    </row>
    <row r="546" spans="1:9">
      <c r="A546" s="136" t="s">
        <v>239</v>
      </c>
      <c r="B546" s="149" t="s">
        <v>268</v>
      </c>
      <c r="C546" s="130">
        <v>112.68</v>
      </c>
      <c r="D546" s="130">
        <v>119.54</v>
      </c>
      <c r="E546" s="132" t="s">
        <v>701</v>
      </c>
      <c r="G546" s="182"/>
      <c r="H546" s="182"/>
      <c r="I546" s="182"/>
    </row>
    <row r="547" spans="1:9">
      <c r="A547" s="136" t="s">
        <v>53</v>
      </c>
      <c r="B547" s="149" t="s">
        <v>268</v>
      </c>
      <c r="C547" s="130">
        <v>70.36</v>
      </c>
      <c r="D547" s="130">
        <v>75.430000000000007</v>
      </c>
      <c r="E547" s="132" t="s">
        <v>701</v>
      </c>
      <c r="G547" s="182"/>
      <c r="H547" s="182"/>
      <c r="I547" s="182"/>
    </row>
    <row r="548" spans="1:9">
      <c r="A548" s="136" t="s">
        <v>54</v>
      </c>
      <c r="B548" s="149" t="s">
        <v>268</v>
      </c>
      <c r="C548" s="130">
        <v>97.64</v>
      </c>
      <c r="D548" s="130">
        <v>102.67</v>
      </c>
      <c r="E548" s="132" t="s">
        <v>701</v>
      </c>
      <c r="G548" s="182"/>
      <c r="H548" s="182"/>
      <c r="I548" s="182"/>
    </row>
    <row r="549" spans="1:9">
      <c r="A549" s="136" t="s">
        <v>240</v>
      </c>
      <c r="B549" s="149" t="s">
        <v>268</v>
      </c>
      <c r="C549" s="130">
        <v>64.64</v>
      </c>
      <c r="D549" s="130">
        <v>68.3</v>
      </c>
      <c r="E549" s="132" t="s">
        <v>701</v>
      </c>
      <c r="G549" s="182"/>
      <c r="H549" s="182"/>
      <c r="I549" s="182"/>
    </row>
    <row r="550" spans="1:9">
      <c r="A550" s="136" t="s">
        <v>241</v>
      </c>
      <c r="B550" s="149" t="s">
        <v>268</v>
      </c>
      <c r="C550" s="130">
        <v>68.06</v>
      </c>
      <c r="D550" s="130">
        <v>72.19</v>
      </c>
      <c r="E550" s="132" t="s">
        <v>701</v>
      </c>
      <c r="G550" s="182"/>
      <c r="H550" s="182"/>
      <c r="I550" s="182"/>
    </row>
    <row r="551" spans="1:9">
      <c r="A551" s="136" t="s">
        <v>55</v>
      </c>
      <c r="B551" s="149" t="s">
        <v>268</v>
      </c>
      <c r="C551" s="130">
        <v>81.28</v>
      </c>
      <c r="D551" s="130">
        <v>86.66</v>
      </c>
      <c r="E551" s="132" t="s">
        <v>701</v>
      </c>
      <c r="G551" s="182"/>
      <c r="H551" s="182"/>
      <c r="I551" s="182"/>
    </row>
    <row r="552" spans="1:9">
      <c r="A552" s="136" t="s">
        <v>56</v>
      </c>
      <c r="B552" s="149" t="s">
        <v>268</v>
      </c>
      <c r="C552" s="130">
        <v>64.98</v>
      </c>
      <c r="D552" s="130">
        <v>69.02</v>
      </c>
      <c r="E552" s="132" t="s">
        <v>701</v>
      </c>
      <c r="G552" s="182"/>
      <c r="H552" s="182"/>
      <c r="I552" s="182"/>
    </row>
    <row r="553" spans="1:9">
      <c r="A553" s="136" t="s">
        <v>57</v>
      </c>
      <c r="B553" s="149" t="s">
        <v>268</v>
      </c>
      <c r="C553" s="130">
        <v>104.17</v>
      </c>
      <c r="D553" s="130">
        <v>110.26</v>
      </c>
      <c r="E553" s="132" t="s">
        <v>701</v>
      </c>
      <c r="G553" s="182"/>
      <c r="H553" s="182"/>
      <c r="I553" s="182"/>
    </row>
    <row r="554" spans="1:9">
      <c r="A554" s="136" t="s">
        <v>58</v>
      </c>
      <c r="B554" s="149" t="s">
        <v>268</v>
      </c>
      <c r="C554" s="130">
        <v>87.74</v>
      </c>
      <c r="D554" s="130">
        <v>92.95</v>
      </c>
      <c r="E554" s="132" t="s">
        <v>701</v>
      </c>
      <c r="G554" s="182"/>
      <c r="H554" s="182"/>
      <c r="I554" s="182"/>
    </row>
    <row r="555" spans="1:9">
      <c r="A555" s="136" t="s">
        <v>59</v>
      </c>
      <c r="B555" s="149" t="s">
        <v>268</v>
      </c>
      <c r="C555" s="130">
        <v>42.04</v>
      </c>
      <c r="D555" s="130">
        <v>44.57</v>
      </c>
      <c r="E555" s="132" t="s">
        <v>701</v>
      </c>
      <c r="G555" s="182"/>
      <c r="H555" s="182"/>
      <c r="I555" s="182"/>
    </row>
    <row r="556" spans="1:9">
      <c r="A556" s="136" t="s">
        <v>60</v>
      </c>
      <c r="B556" s="149" t="s">
        <v>268</v>
      </c>
      <c r="C556" s="130">
        <v>37.270000000000003</v>
      </c>
      <c r="D556" s="130">
        <v>39.31</v>
      </c>
      <c r="E556" s="132" t="s">
        <v>701</v>
      </c>
      <c r="G556" s="182"/>
      <c r="H556" s="182"/>
      <c r="I556" s="182"/>
    </row>
    <row r="557" spans="1:9">
      <c r="A557" s="136" t="s">
        <v>61</v>
      </c>
      <c r="B557" s="149" t="s">
        <v>268</v>
      </c>
      <c r="C557" s="130">
        <v>49.65</v>
      </c>
      <c r="D557" s="130">
        <v>52.68</v>
      </c>
      <c r="E557" s="132" t="s">
        <v>701</v>
      </c>
      <c r="G557" s="182"/>
      <c r="H557" s="182"/>
      <c r="I557" s="182"/>
    </row>
    <row r="558" spans="1:9">
      <c r="A558" s="136" t="s">
        <v>62</v>
      </c>
      <c r="B558" s="149" t="s">
        <v>268</v>
      </c>
      <c r="C558" s="130">
        <v>51.34</v>
      </c>
      <c r="D558" s="130">
        <v>54.16</v>
      </c>
      <c r="E558" s="132" t="s">
        <v>701</v>
      </c>
      <c r="G558" s="182"/>
      <c r="H558" s="182"/>
      <c r="I558" s="182"/>
    </row>
    <row r="559" spans="1:9">
      <c r="A559" s="136" t="s">
        <v>63</v>
      </c>
      <c r="B559" s="149" t="s">
        <v>268</v>
      </c>
      <c r="C559" s="130">
        <v>40.17</v>
      </c>
      <c r="D559" s="130">
        <v>42.65</v>
      </c>
      <c r="E559" s="132" t="s">
        <v>701</v>
      </c>
      <c r="G559" s="182"/>
      <c r="H559" s="182"/>
      <c r="I559" s="182"/>
    </row>
    <row r="560" spans="1:9">
      <c r="A560" s="136" t="s">
        <v>64</v>
      </c>
      <c r="B560" s="149" t="s">
        <v>268</v>
      </c>
      <c r="C560" s="130">
        <v>71.22</v>
      </c>
      <c r="D560" s="130">
        <v>75.64</v>
      </c>
      <c r="E560" s="132" t="s">
        <v>701</v>
      </c>
      <c r="G560" s="182"/>
      <c r="H560" s="182"/>
      <c r="I560" s="182"/>
    </row>
    <row r="561" spans="1:9">
      <c r="A561" s="136" t="s">
        <v>65</v>
      </c>
      <c r="B561" s="149" t="s">
        <v>268</v>
      </c>
      <c r="C561" s="130">
        <v>89.22</v>
      </c>
      <c r="D561" s="130">
        <v>94.76</v>
      </c>
      <c r="E561" s="132" t="s">
        <v>701</v>
      </c>
      <c r="G561" s="182"/>
      <c r="H561" s="182"/>
      <c r="I561" s="182"/>
    </row>
    <row r="562" spans="1:9">
      <c r="A562" s="136" t="s">
        <v>66</v>
      </c>
      <c r="B562" s="149" t="s">
        <v>268</v>
      </c>
      <c r="C562" s="130">
        <v>64.64</v>
      </c>
      <c r="D562" s="130">
        <v>69.02</v>
      </c>
      <c r="E562" s="132" t="s">
        <v>701</v>
      </c>
      <c r="G562" s="182"/>
      <c r="H562" s="182"/>
      <c r="I562" s="182"/>
    </row>
    <row r="563" spans="1:9">
      <c r="A563" s="136" t="s">
        <v>67</v>
      </c>
      <c r="B563" s="149" t="s">
        <v>268</v>
      </c>
      <c r="C563" s="130">
        <v>59.23</v>
      </c>
      <c r="D563" s="130">
        <v>62.94</v>
      </c>
      <c r="E563" s="132" t="s">
        <v>701</v>
      </c>
      <c r="G563" s="182"/>
      <c r="H563" s="182"/>
      <c r="I563" s="182"/>
    </row>
    <row r="564" spans="1:9">
      <c r="A564" s="136" t="s">
        <v>68</v>
      </c>
      <c r="B564" s="149" t="s">
        <v>268</v>
      </c>
      <c r="C564" s="130">
        <v>45.53</v>
      </c>
      <c r="D564" s="130">
        <v>48.63</v>
      </c>
      <c r="E564" s="130">
        <v>53.36</v>
      </c>
      <c r="G564" s="182"/>
      <c r="H564" s="182"/>
      <c r="I564" s="182"/>
    </row>
    <row r="565" spans="1:9">
      <c r="A565" s="136" t="s">
        <v>69</v>
      </c>
      <c r="B565" s="149" t="s">
        <v>268</v>
      </c>
      <c r="C565" s="130">
        <v>59.94</v>
      </c>
      <c r="D565" s="130">
        <v>63.66</v>
      </c>
      <c r="E565" s="132" t="s">
        <v>701</v>
      </c>
      <c r="G565" s="182"/>
      <c r="H565" s="182"/>
      <c r="I565" s="182"/>
    </row>
    <row r="566" spans="1:9">
      <c r="A566" s="136" t="s">
        <v>70</v>
      </c>
      <c r="B566" s="149" t="s">
        <v>268</v>
      </c>
      <c r="C566" s="130">
        <v>30.5</v>
      </c>
      <c r="D566" s="130">
        <v>32.479999999999997</v>
      </c>
      <c r="E566" s="130">
        <v>35.57</v>
      </c>
      <c r="G566" s="182"/>
      <c r="H566" s="182"/>
      <c r="I566" s="182"/>
    </row>
    <row r="567" spans="1:9">
      <c r="A567" s="136" t="s">
        <v>71</v>
      </c>
      <c r="B567" s="149" t="s">
        <v>268</v>
      </c>
      <c r="C567" s="130">
        <v>128.97</v>
      </c>
      <c r="D567" s="130">
        <v>136.82</v>
      </c>
      <c r="E567" s="132" t="s">
        <v>701</v>
      </c>
      <c r="G567" s="182"/>
      <c r="H567" s="182"/>
      <c r="I567" s="182"/>
    </row>
    <row r="568" spans="1:9">
      <c r="A568" s="136" t="s">
        <v>72</v>
      </c>
      <c r="B568" s="149" t="s">
        <v>268</v>
      </c>
      <c r="C568" s="130">
        <v>87.78</v>
      </c>
      <c r="D568" s="130">
        <v>93.42</v>
      </c>
      <c r="E568" s="132" t="s">
        <v>701</v>
      </c>
      <c r="G568" s="182"/>
      <c r="H568" s="182"/>
      <c r="I568" s="182"/>
    </row>
    <row r="569" spans="1:9">
      <c r="A569" s="136" t="s">
        <v>73</v>
      </c>
      <c r="B569" s="149" t="s">
        <v>268</v>
      </c>
      <c r="C569" s="130">
        <v>105.92</v>
      </c>
      <c r="D569" s="130">
        <v>112.97</v>
      </c>
      <c r="E569" s="132" t="s">
        <v>701</v>
      </c>
      <c r="G569" s="182"/>
      <c r="H569" s="182"/>
      <c r="I569" s="182"/>
    </row>
    <row r="570" spans="1:9">
      <c r="A570" s="136" t="s">
        <v>242</v>
      </c>
      <c r="B570" s="149" t="s">
        <v>268</v>
      </c>
      <c r="C570" s="130">
        <v>91.97</v>
      </c>
      <c r="D570" s="130">
        <v>97.09</v>
      </c>
      <c r="E570" s="132" t="s">
        <v>701</v>
      </c>
      <c r="G570" s="182"/>
      <c r="H570" s="182"/>
      <c r="I570" s="182"/>
    </row>
    <row r="571" spans="1:9">
      <c r="A571" s="136" t="s">
        <v>74</v>
      </c>
      <c r="B571" s="149" t="s">
        <v>268</v>
      </c>
      <c r="C571" s="130">
        <v>36.46</v>
      </c>
      <c r="D571" s="130">
        <v>39.19</v>
      </c>
      <c r="E571" s="130">
        <v>42.67</v>
      </c>
      <c r="G571" s="182"/>
      <c r="H571" s="182"/>
      <c r="I571" s="182"/>
    </row>
    <row r="572" spans="1:9">
      <c r="A572" s="136" t="s">
        <v>75</v>
      </c>
      <c r="B572" s="149" t="s">
        <v>268</v>
      </c>
      <c r="C572" s="130">
        <v>69.180000000000007</v>
      </c>
      <c r="D572" s="130">
        <v>73.680000000000007</v>
      </c>
      <c r="E572" s="130">
        <v>80.739999999999995</v>
      </c>
      <c r="G572" s="182"/>
      <c r="H572" s="182"/>
      <c r="I572" s="182"/>
    </row>
    <row r="573" spans="1:9">
      <c r="A573" s="136" t="s">
        <v>76</v>
      </c>
      <c r="B573" s="149" t="s">
        <v>268</v>
      </c>
      <c r="C573" s="130">
        <v>39.229999999999997</v>
      </c>
      <c r="D573" s="130">
        <v>42.13</v>
      </c>
      <c r="E573" s="132" t="s">
        <v>701</v>
      </c>
      <c r="G573" s="182"/>
      <c r="H573" s="182"/>
      <c r="I573" s="182"/>
    </row>
    <row r="574" spans="1:9">
      <c r="A574" s="136" t="s">
        <v>77</v>
      </c>
      <c r="B574" s="149" t="s">
        <v>268</v>
      </c>
      <c r="C574" s="130">
        <v>58.38</v>
      </c>
      <c r="D574" s="130">
        <v>61.63</v>
      </c>
      <c r="E574" s="132" t="s">
        <v>701</v>
      </c>
      <c r="G574" s="182"/>
      <c r="H574" s="182"/>
      <c r="I574" s="182"/>
    </row>
    <row r="575" spans="1:9">
      <c r="A575" s="136" t="s">
        <v>78</v>
      </c>
      <c r="B575" s="149" t="s">
        <v>268</v>
      </c>
      <c r="C575" s="130">
        <v>83.98</v>
      </c>
      <c r="D575" s="130">
        <v>88.88</v>
      </c>
      <c r="E575" s="132" t="s">
        <v>701</v>
      </c>
      <c r="G575" s="182"/>
      <c r="H575" s="182"/>
      <c r="I575" s="182"/>
    </row>
    <row r="576" spans="1:9">
      <c r="A576" s="136" t="s">
        <v>79</v>
      </c>
      <c r="B576" s="149" t="s">
        <v>268</v>
      </c>
      <c r="C576" s="130">
        <v>54.47</v>
      </c>
      <c r="D576" s="130">
        <v>58.15</v>
      </c>
      <c r="E576" s="132" t="s">
        <v>701</v>
      </c>
      <c r="G576" s="182"/>
      <c r="H576" s="182"/>
      <c r="I576" s="182"/>
    </row>
    <row r="577" spans="1:9">
      <c r="A577" s="136" t="s">
        <v>80</v>
      </c>
      <c r="B577" s="149" t="s">
        <v>268</v>
      </c>
      <c r="C577" s="130">
        <v>78.13</v>
      </c>
      <c r="D577" s="130">
        <v>83.74</v>
      </c>
      <c r="E577" s="132" t="s">
        <v>701</v>
      </c>
      <c r="G577" s="182"/>
      <c r="H577" s="182"/>
      <c r="I577" s="182"/>
    </row>
    <row r="578" spans="1:9">
      <c r="A578" s="136" t="s">
        <v>81</v>
      </c>
      <c r="B578" s="149" t="s">
        <v>268</v>
      </c>
      <c r="C578" s="130">
        <v>104.67</v>
      </c>
      <c r="D578" s="130">
        <v>111.11</v>
      </c>
      <c r="E578" s="132" t="s">
        <v>701</v>
      </c>
      <c r="G578" s="182"/>
      <c r="H578" s="182"/>
      <c r="I578" s="182"/>
    </row>
    <row r="579" spans="1:9">
      <c r="A579" s="136" t="s">
        <v>82</v>
      </c>
      <c r="B579" s="149" t="s">
        <v>268</v>
      </c>
      <c r="C579" s="130">
        <v>60.98</v>
      </c>
      <c r="D579" s="130">
        <v>65.03</v>
      </c>
      <c r="E579" s="132" t="s">
        <v>701</v>
      </c>
      <c r="G579" s="182"/>
      <c r="H579" s="182"/>
      <c r="I579" s="182"/>
    </row>
    <row r="580" spans="1:9">
      <c r="A580" s="136" t="s">
        <v>83</v>
      </c>
      <c r="B580" s="149" t="s">
        <v>268</v>
      </c>
      <c r="C580" s="130">
        <v>84.3</v>
      </c>
      <c r="D580" s="130">
        <v>89.84</v>
      </c>
      <c r="E580" s="132" t="s">
        <v>701</v>
      </c>
      <c r="G580" s="182"/>
      <c r="H580" s="182"/>
      <c r="I580" s="182"/>
    </row>
    <row r="581" spans="1:9">
      <c r="A581" s="136" t="s">
        <v>84</v>
      </c>
      <c r="B581" s="149" t="s">
        <v>268</v>
      </c>
      <c r="C581" s="130">
        <v>37.72</v>
      </c>
      <c r="D581" s="130">
        <v>39.909999999999997</v>
      </c>
      <c r="E581" s="132" t="s">
        <v>701</v>
      </c>
      <c r="G581" s="182"/>
      <c r="H581" s="182"/>
      <c r="I581" s="182"/>
    </row>
    <row r="582" spans="1:9">
      <c r="A582" s="136" t="s">
        <v>85</v>
      </c>
      <c r="B582" s="149" t="s">
        <v>268</v>
      </c>
      <c r="C582" s="130">
        <v>70.37</v>
      </c>
      <c r="D582" s="130">
        <v>74.959999999999994</v>
      </c>
      <c r="E582" s="132" t="s">
        <v>701</v>
      </c>
      <c r="G582" s="182"/>
      <c r="H582" s="182"/>
      <c r="I582" s="182"/>
    </row>
    <row r="583" spans="1:9">
      <c r="A583" s="136" t="s">
        <v>86</v>
      </c>
      <c r="B583" s="149" t="s">
        <v>268</v>
      </c>
      <c r="C583" s="130">
        <v>125.46</v>
      </c>
      <c r="D583" s="130">
        <v>132.96</v>
      </c>
      <c r="E583" s="132" t="s">
        <v>701</v>
      </c>
      <c r="G583" s="182"/>
      <c r="H583" s="182"/>
      <c r="I583" s="182"/>
    </row>
    <row r="584" spans="1:9">
      <c r="A584" s="136" t="s">
        <v>87</v>
      </c>
      <c r="B584" s="149" t="s">
        <v>268</v>
      </c>
      <c r="C584" s="130">
        <v>51.68</v>
      </c>
      <c r="D584" s="130">
        <v>55.45</v>
      </c>
      <c r="E584" s="132" t="s">
        <v>701</v>
      </c>
      <c r="G584" s="182"/>
      <c r="H584" s="182"/>
      <c r="I584" s="182"/>
    </row>
    <row r="585" spans="1:9">
      <c r="A585" s="136" t="s">
        <v>88</v>
      </c>
      <c r="B585" s="149" t="s">
        <v>268</v>
      </c>
      <c r="C585" s="130">
        <v>84.37</v>
      </c>
      <c r="D585" s="130">
        <v>90.02</v>
      </c>
      <c r="E585" s="132" t="s">
        <v>701</v>
      </c>
      <c r="G585" s="182"/>
      <c r="H585" s="182"/>
      <c r="I585" s="182"/>
    </row>
    <row r="586" spans="1:9">
      <c r="A586" s="136" t="s">
        <v>89</v>
      </c>
      <c r="B586" s="149" t="s">
        <v>268</v>
      </c>
      <c r="C586" s="130">
        <v>93.91</v>
      </c>
      <c r="D586" s="130">
        <v>100.06</v>
      </c>
      <c r="E586" s="132" t="s">
        <v>701</v>
      </c>
      <c r="G586" s="182"/>
      <c r="H586" s="182"/>
      <c r="I586" s="182"/>
    </row>
    <row r="587" spans="1:9">
      <c r="A587" s="136" t="s">
        <v>90</v>
      </c>
      <c r="B587" s="149" t="s">
        <v>268</v>
      </c>
      <c r="C587" s="130">
        <v>66.58</v>
      </c>
      <c r="D587" s="130">
        <v>70.599999999999994</v>
      </c>
      <c r="E587" s="132" t="s">
        <v>701</v>
      </c>
      <c r="G587" s="182"/>
      <c r="H587" s="182"/>
      <c r="I587" s="182"/>
    </row>
    <row r="588" spans="1:9">
      <c r="A588" s="136" t="s">
        <v>91</v>
      </c>
      <c r="B588" s="149" t="s">
        <v>268</v>
      </c>
      <c r="C588" s="130">
        <v>86.62</v>
      </c>
      <c r="D588" s="130">
        <v>91.6</v>
      </c>
      <c r="E588" s="132" t="s">
        <v>701</v>
      </c>
      <c r="G588" s="182"/>
      <c r="H588" s="182"/>
      <c r="I588" s="182"/>
    </row>
    <row r="589" spans="1:9">
      <c r="A589" s="136" t="s">
        <v>92</v>
      </c>
      <c r="B589" s="149" t="s">
        <v>268</v>
      </c>
      <c r="C589" s="130">
        <v>73.39</v>
      </c>
      <c r="D589" s="130">
        <v>78.290000000000006</v>
      </c>
      <c r="E589" s="132" t="s">
        <v>701</v>
      </c>
      <c r="G589" s="182"/>
      <c r="H589" s="182"/>
      <c r="I589" s="182"/>
    </row>
    <row r="590" spans="1:9">
      <c r="A590" s="136" t="s">
        <v>93</v>
      </c>
      <c r="B590" s="149" t="s">
        <v>268</v>
      </c>
      <c r="C590" s="130">
        <v>53.47</v>
      </c>
      <c r="D590" s="130">
        <v>56.35</v>
      </c>
      <c r="E590" s="132" t="s">
        <v>701</v>
      </c>
      <c r="G590" s="182"/>
      <c r="H590" s="182"/>
      <c r="I590" s="182"/>
    </row>
    <row r="591" spans="1:9">
      <c r="A591" s="136" t="s">
        <v>94</v>
      </c>
      <c r="B591" s="149" t="s">
        <v>268</v>
      </c>
      <c r="C591" s="130">
        <v>33.89</v>
      </c>
      <c r="D591" s="130">
        <v>35.82</v>
      </c>
      <c r="E591" s="132" t="s">
        <v>701</v>
      </c>
      <c r="G591" s="182"/>
      <c r="H591" s="182"/>
      <c r="I591" s="182"/>
    </row>
    <row r="592" spans="1:9">
      <c r="A592" s="136" t="s">
        <v>95</v>
      </c>
      <c r="B592" s="149" t="s">
        <v>268</v>
      </c>
      <c r="C592" s="130">
        <v>69.28</v>
      </c>
      <c r="D592" s="130">
        <v>73.77</v>
      </c>
      <c r="E592" s="132" t="s">
        <v>701</v>
      </c>
      <c r="G592" s="182"/>
      <c r="H592" s="182"/>
      <c r="I592" s="182"/>
    </row>
    <row r="593" spans="1:9">
      <c r="A593" s="136" t="s">
        <v>96</v>
      </c>
      <c r="B593" s="149" t="s">
        <v>268</v>
      </c>
      <c r="C593" s="130">
        <v>53.11</v>
      </c>
      <c r="D593" s="130">
        <v>56.64</v>
      </c>
      <c r="E593" s="132" t="s">
        <v>701</v>
      </c>
      <c r="G593" s="182"/>
      <c r="H593" s="182"/>
      <c r="I593" s="182"/>
    </row>
    <row r="594" spans="1:9">
      <c r="A594" s="136" t="s">
        <v>97</v>
      </c>
      <c r="B594" s="149" t="s">
        <v>268</v>
      </c>
      <c r="C594" s="130">
        <v>82.35</v>
      </c>
      <c r="D594" s="130">
        <v>87.45</v>
      </c>
      <c r="E594" s="132" t="s">
        <v>701</v>
      </c>
      <c r="G594" s="182"/>
      <c r="H594" s="182"/>
      <c r="I594" s="182"/>
    </row>
    <row r="595" spans="1:9">
      <c r="A595" s="136" t="s">
        <v>243</v>
      </c>
      <c r="B595" s="149" t="s">
        <v>268</v>
      </c>
      <c r="C595" s="130">
        <v>110</v>
      </c>
      <c r="D595" s="130">
        <v>116.84</v>
      </c>
      <c r="E595" s="132" t="s">
        <v>701</v>
      </c>
      <c r="G595" s="182"/>
      <c r="H595" s="182"/>
      <c r="I595" s="182"/>
    </row>
    <row r="596" spans="1:9">
      <c r="A596" s="136" t="s">
        <v>244</v>
      </c>
      <c r="B596" s="149" t="s">
        <v>268</v>
      </c>
      <c r="C596" s="130">
        <v>58.52</v>
      </c>
      <c r="D596" s="130">
        <v>62.97</v>
      </c>
      <c r="E596" s="132" t="s">
        <v>701</v>
      </c>
      <c r="G596" s="182"/>
      <c r="H596" s="182"/>
      <c r="I596" s="182"/>
    </row>
    <row r="597" spans="1:9">
      <c r="A597" s="136" t="s">
        <v>98</v>
      </c>
      <c r="B597" s="149" t="s">
        <v>268</v>
      </c>
      <c r="C597" s="130">
        <v>68.55</v>
      </c>
      <c r="D597" s="130">
        <v>72.67</v>
      </c>
      <c r="E597" s="132" t="s">
        <v>701</v>
      </c>
      <c r="G597" s="182"/>
      <c r="H597" s="182"/>
      <c r="I597" s="182"/>
    </row>
    <row r="598" spans="1:9">
      <c r="A598" s="136" t="s">
        <v>245</v>
      </c>
      <c r="B598" s="149" t="s">
        <v>268</v>
      </c>
      <c r="C598" s="130">
        <v>84.45</v>
      </c>
      <c r="D598" s="130">
        <v>89.98</v>
      </c>
      <c r="E598" s="132" t="s">
        <v>701</v>
      </c>
      <c r="G598" s="182"/>
      <c r="H598" s="182"/>
      <c r="I598" s="182"/>
    </row>
    <row r="599" spans="1:9">
      <c r="A599" s="136" t="s">
        <v>99</v>
      </c>
      <c r="B599" s="149" t="s">
        <v>268</v>
      </c>
      <c r="C599" s="130">
        <v>86.09</v>
      </c>
      <c r="D599" s="130">
        <v>90.9</v>
      </c>
      <c r="E599" s="132" t="s">
        <v>701</v>
      </c>
      <c r="G599" s="182"/>
      <c r="H599" s="182"/>
      <c r="I599" s="182"/>
    </row>
    <row r="600" spans="1:9">
      <c r="A600" s="136" t="s">
        <v>100</v>
      </c>
      <c r="B600" s="149" t="s">
        <v>268</v>
      </c>
      <c r="C600" s="130">
        <v>59.83</v>
      </c>
      <c r="D600" s="130">
        <v>63.95</v>
      </c>
      <c r="E600" s="132" t="s">
        <v>701</v>
      </c>
      <c r="G600" s="182"/>
      <c r="H600" s="182"/>
      <c r="I600" s="182"/>
    </row>
    <row r="601" spans="1:9">
      <c r="A601" s="136" t="s">
        <v>101</v>
      </c>
      <c r="B601" s="149" t="s">
        <v>268</v>
      </c>
      <c r="C601" s="130">
        <v>77.69</v>
      </c>
      <c r="D601" s="130">
        <v>82.21</v>
      </c>
      <c r="E601" s="132" t="s">
        <v>701</v>
      </c>
      <c r="G601" s="182"/>
      <c r="H601" s="182"/>
      <c r="I601" s="182"/>
    </row>
    <row r="602" spans="1:9">
      <c r="A602" s="136" t="s">
        <v>102</v>
      </c>
      <c r="B602" s="149" t="s">
        <v>268</v>
      </c>
      <c r="C602" s="130">
        <v>33.630000000000003</v>
      </c>
      <c r="D602" s="130">
        <v>35.93</v>
      </c>
      <c r="E602" s="132" t="s">
        <v>701</v>
      </c>
      <c r="G602" s="182"/>
      <c r="H602" s="182"/>
      <c r="I602" s="182"/>
    </row>
    <row r="603" spans="1:9">
      <c r="A603" s="136" t="s">
        <v>103</v>
      </c>
      <c r="B603" s="149" t="s">
        <v>268</v>
      </c>
      <c r="C603" s="130">
        <v>59.38</v>
      </c>
      <c r="D603" s="130">
        <v>63.16</v>
      </c>
      <c r="E603" s="132" t="s">
        <v>701</v>
      </c>
      <c r="G603" s="182"/>
      <c r="H603" s="182"/>
      <c r="I603" s="182"/>
    </row>
    <row r="604" spans="1:9">
      <c r="A604" s="136" t="s">
        <v>104</v>
      </c>
      <c r="B604" s="149" t="s">
        <v>268</v>
      </c>
      <c r="C604" s="130">
        <v>45.44</v>
      </c>
      <c r="D604" s="130">
        <v>48.12</v>
      </c>
      <c r="E604" s="132" t="s">
        <v>701</v>
      </c>
      <c r="G604" s="182"/>
      <c r="H604" s="182"/>
      <c r="I604" s="182"/>
    </row>
    <row r="605" spans="1:9">
      <c r="A605" s="136" t="s">
        <v>105</v>
      </c>
      <c r="B605" s="149" t="s">
        <v>268</v>
      </c>
      <c r="C605" s="130">
        <v>81.760000000000005</v>
      </c>
      <c r="D605" s="130">
        <v>86.51</v>
      </c>
      <c r="E605" s="132" t="s">
        <v>701</v>
      </c>
      <c r="G605" s="182"/>
      <c r="H605" s="182"/>
      <c r="I605" s="182"/>
    </row>
    <row r="606" spans="1:9">
      <c r="A606" s="136" t="s">
        <v>106</v>
      </c>
      <c r="B606" s="149" t="s">
        <v>268</v>
      </c>
      <c r="C606" s="130">
        <v>67.099999999999994</v>
      </c>
      <c r="D606" s="130">
        <v>71.209999999999994</v>
      </c>
      <c r="E606" s="132" t="s">
        <v>701</v>
      </c>
      <c r="G606" s="182"/>
      <c r="H606" s="182"/>
      <c r="I606" s="182"/>
    </row>
    <row r="607" spans="1:9">
      <c r="A607" s="136" t="s">
        <v>107</v>
      </c>
      <c r="B607" s="149" t="s">
        <v>268</v>
      </c>
      <c r="C607" s="130">
        <v>109</v>
      </c>
      <c r="D607" s="130">
        <v>115.13</v>
      </c>
      <c r="E607" s="132" t="s">
        <v>701</v>
      </c>
      <c r="G607" s="182"/>
      <c r="H607" s="182"/>
      <c r="I607" s="182"/>
    </row>
    <row r="608" spans="1:9">
      <c r="A608" s="136" t="s">
        <v>108</v>
      </c>
      <c r="B608" s="149" t="s">
        <v>268</v>
      </c>
      <c r="C608" s="130">
        <v>87.63</v>
      </c>
      <c r="D608" s="130">
        <v>93.67</v>
      </c>
      <c r="E608" s="132" t="s">
        <v>701</v>
      </c>
      <c r="G608" s="182"/>
      <c r="H608" s="182"/>
      <c r="I608" s="182"/>
    </row>
    <row r="609" spans="1:9">
      <c r="A609" s="136" t="s">
        <v>109</v>
      </c>
      <c r="B609" s="149" t="s">
        <v>268</v>
      </c>
      <c r="C609" s="130">
        <v>111.17</v>
      </c>
      <c r="D609" s="130">
        <v>118.59</v>
      </c>
      <c r="E609" s="132" t="s">
        <v>701</v>
      </c>
      <c r="G609" s="182"/>
      <c r="H609" s="182"/>
      <c r="I609" s="182"/>
    </row>
    <row r="610" spans="1:9">
      <c r="A610" s="136" t="s">
        <v>110</v>
      </c>
      <c r="B610" s="149" t="s">
        <v>268</v>
      </c>
      <c r="C610" s="130">
        <v>36.39</v>
      </c>
      <c r="D610" s="130">
        <v>38.659999999999997</v>
      </c>
      <c r="E610" s="130">
        <v>42.68</v>
      </c>
      <c r="G610" s="182"/>
      <c r="H610" s="182"/>
      <c r="I610" s="182"/>
    </row>
    <row r="611" spans="1:9">
      <c r="A611" s="136" t="s">
        <v>246</v>
      </c>
      <c r="B611" s="149" t="s">
        <v>268</v>
      </c>
      <c r="C611" s="130">
        <v>67.14</v>
      </c>
      <c r="D611" s="130">
        <v>70.84</v>
      </c>
      <c r="E611" s="132" t="s">
        <v>701</v>
      </c>
      <c r="G611" s="182"/>
      <c r="H611" s="182"/>
      <c r="I611" s="182"/>
    </row>
    <row r="612" spans="1:9">
      <c r="A612" s="136" t="s">
        <v>111</v>
      </c>
      <c r="B612" s="149" t="s">
        <v>268</v>
      </c>
      <c r="C612" s="130">
        <v>66.86</v>
      </c>
      <c r="D612" s="130">
        <v>71.040000000000006</v>
      </c>
      <c r="E612" s="132" t="s">
        <v>701</v>
      </c>
      <c r="G612" s="182"/>
      <c r="H612" s="182"/>
      <c r="I612" s="182"/>
    </row>
    <row r="613" spans="1:9">
      <c r="A613" s="136" t="s">
        <v>112</v>
      </c>
      <c r="B613" s="149" t="s">
        <v>268</v>
      </c>
      <c r="C613" s="130">
        <v>51.3</v>
      </c>
      <c r="D613" s="130">
        <v>54.57</v>
      </c>
      <c r="E613" s="132" t="s">
        <v>701</v>
      </c>
      <c r="G613" s="182"/>
      <c r="H613" s="182"/>
      <c r="I613" s="182"/>
    </row>
    <row r="614" spans="1:9">
      <c r="A614" s="136" t="s">
        <v>247</v>
      </c>
      <c r="B614" s="149" t="s">
        <v>268</v>
      </c>
      <c r="C614" s="130">
        <v>87.14</v>
      </c>
      <c r="D614" s="130">
        <v>92.55</v>
      </c>
      <c r="E614" s="132" t="s">
        <v>701</v>
      </c>
      <c r="G614" s="182"/>
      <c r="H614" s="182"/>
      <c r="I614" s="182"/>
    </row>
    <row r="615" spans="1:9">
      <c r="A615" s="136" t="s">
        <v>113</v>
      </c>
      <c r="B615" s="149" t="s">
        <v>268</v>
      </c>
      <c r="C615" s="130">
        <v>50.29</v>
      </c>
      <c r="D615" s="130">
        <v>54.15</v>
      </c>
      <c r="E615" s="132" t="s">
        <v>701</v>
      </c>
      <c r="G615" s="182"/>
      <c r="H615" s="182"/>
      <c r="I615" s="182"/>
    </row>
    <row r="616" spans="1:9">
      <c r="A616" s="136" t="s">
        <v>114</v>
      </c>
      <c r="B616" s="149" t="s">
        <v>268</v>
      </c>
      <c r="C616" s="130">
        <v>37.14</v>
      </c>
      <c r="D616" s="130">
        <v>39.49</v>
      </c>
      <c r="E616" s="132" t="s">
        <v>701</v>
      </c>
      <c r="G616" s="182"/>
      <c r="H616" s="182"/>
      <c r="I616" s="182"/>
    </row>
    <row r="617" spans="1:9">
      <c r="A617" s="136" t="s">
        <v>248</v>
      </c>
      <c r="B617" s="149" t="s">
        <v>268</v>
      </c>
      <c r="C617" s="130">
        <v>69.959999999999994</v>
      </c>
      <c r="D617" s="130">
        <v>74.34</v>
      </c>
      <c r="E617" s="132" t="s">
        <v>701</v>
      </c>
      <c r="G617" s="182"/>
      <c r="H617" s="182"/>
      <c r="I617" s="182"/>
    </row>
    <row r="618" spans="1:9">
      <c r="A618" s="136" t="s">
        <v>115</v>
      </c>
      <c r="B618" s="149" t="s">
        <v>268</v>
      </c>
      <c r="C618" s="130">
        <v>57.93</v>
      </c>
      <c r="D618" s="130">
        <v>61.2</v>
      </c>
      <c r="E618" s="130">
        <v>67.72</v>
      </c>
      <c r="G618" s="182"/>
      <c r="H618" s="182"/>
      <c r="I618" s="182"/>
    </row>
    <row r="619" spans="1:9">
      <c r="A619" s="136" t="s">
        <v>116</v>
      </c>
      <c r="B619" s="149" t="s">
        <v>268</v>
      </c>
      <c r="C619" s="130">
        <v>72.709999999999994</v>
      </c>
      <c r="D619" s="130">
        <v>77.09</v>
      </c>
      <c r="E619" s="130">
        <v>85.45</v>
      </c>
      <c r="G619" s="182"/>
      <c r="H619" s="182"/>
      <c r="I619" s="182"/>
    </row>
    <row r="620" spans="1:9">
      <c r="A620" s="136" t="s">
        <v>41</v>
      </c>
      <c r="B620" s="149" t="s">
        <v>268</v>
      </c>
      <c r="C620" s="130">
        <v>41.81</v>
      </c>
      <c r="D620" s="130">
        <v>44.69</v>
      </c>
      <c r="E620" s="130">
        <v>49.26</v>
      </c>
      <c r="G620" s="182"/>
      <c r="H620" s="182"/>
      <c r="I620" s="182"/>
    </row>
    <row r="621" spans="1:9">
      <c r="A621" s="136" t="s">
        <v>117</v>
      </c>
      <c r="B621" s="149" t="s">
        <v>268</v>
      </c>
      <c r="C621" s="130">
        <v>67.83</v>
      </c>
      <c r="D621" s="130">
        <v>72.13</v>
      </c>
      <c r="E621" s="132" t="s">
        <v>701</v>
      </c>
      <c r="G621" s="182"/>
      <c r="H621" s="182"/>
      <c r="I621" s="182"/>
    </row>
    <row r="622" spans="1:9">
      <c r="A622" s="136" t="s">
        <v>118</v>
      </c>
      <c r="B622" s="149" t="s">
        <v>268</v>
      </c>
      <c r="C622" s="130">
        <v>50.35</v>
      </c>
      <c r="D622" s="130">
        <v>53.37</v>
      </c>
      <c r="E622" s="132" t="s">
        <v>701</v>
      </c>
      <c r="G622" s="182"/>
      <c r="H622" s="182"/>
      <c r="I622" s="182"/>
    </row>
    <row r="623" spans="1:9">
      <c r="A623" s="136" t="s">
        <v>119</v>
      </c>
      <c r="B623" s="149" t="s">
        <v>268</v>
      </c>
      <c r="C623" s="130">
        <v>59</v>
      </c>
      <c r="D623" s="130">
        <v>63.11</v>
      </c>
      <c r="E623" s="130">
        <v>69.569999999999993</v>
      </c>
      <c r="G623" s="182"/>
      <c r="H623" s="182"/>
      <c r="I623" s="182"/>
    </row>
    <row r="624" spans="1:9">
      <c r="A624" s="136" t="s">
        <v>120</v>
      </c>
      <c r="B624" s="149" t="s">
        <v>268</v>
      </c>
      <c r="C624" s="130">
        <v>111.52</v>
      </c>
      <c r="D624" s="130">
        <v>118.59</v>
      </c>
      <c r="E624" s="130">
        <v>129.38</v>
      </c>
      <c r="G624" s="182"/>
      <c r="H624" s="182"/>
      <c r="I624" s="182"/>
    </row>
    <row r="625" spans="1:9">
      <c r="A625" s="136" t="s">
        <v>121</v>
      </c>
      <c r="B625" s="149" t="s">
        <v>268</v>
      </c>
      <c r="C625" s="130">
        <v>86.69</v>
      </c>
      <c r="D625" s="130">
        <v>92.76</v>
      </c>
      <c r="E625" s="130">
        <v>101.12</v>
      </c>
      <c r="G625" s="182"/>
      <c r="H625" s="182"/>
      <c r="I625" s="182"/>
    </row>
    <row r="626" spans="1:9">
      <c r="A626" s="136" t="s">
        <v>122</v>
      </c>
      <c r="B626" s="149" t="s">
        <v>268</v>
      </c>
      <c r="C626" s="130">
        <v>66.44</v>
      </c>
      <c r="D626" s="130">
        <v>70.28</v>
      </c>
      <c r="E626" s="132" t="s">
        <v>701</v>
      </c>
      <c r="G626" s="182"/>
      <c r="H626" s="182"/>
      <c r="I626" s="182"/>
    </row>
    <row r="627" spans="1:9">
      <c r="A627" s="136" t="s">
        <v>123</v>
      </c>
      <c r="B627" s="149" t="s">
        <v>268</v>
      </c>
      <c r="C627" s="130">
        <v>52.95</v>
      </c>
      <c r="D627" s="130">
        <v>56.19</v>
      </c>
      <c r="E627" s="132" t="s">
        <v>701</v>
      </c>
      <c r="G627" s="182"/>
      <c r="H627" s="182"/>
      <c r="I627" s="182"/>
    </row>
    <row r="628" spans="1:9">
      <c r="A628" s="136" t="s">
        <v>124</v>
      </c>
      <c r="B628" s="149" t="s">
        <v>268</v>
      </c>
      <c r="C628" s="130">
        <v>41.15</v>
      </c>
      <c r="D628" s="130">
        <v>43.91</v>
      </c>
      <c r="E628" s="132" t="s">
        <v>701</v>
      </c>
      <c r="G628" s="182"/>
      <c r="H628" s="182"/>
      <c r="I628" s="182"/>
    </row>
    <row r="629" spans="1:9">
      <c r="A629" s="136" t="s">
        <v>249</v>
      </c>
      <c r="B629" s="149" t="s">
        <v>268</v>
      </c>
      <c r="C629" s="130">
        <v>68.540000000000006</v>
      </c>
      <c r="D629" s="130">
        <v>72.819999999999993</v>
      </c>
      <c r="E629" s="132" t="s">
        <v>701</v>
      </c>
      <c r="G629" s="182"/>
      <c r="H629" s="182"/>
      <c r="I629" s="182"/>
    </row>
    <row r="630" spans="1:9">
      <c r="A630" s="136" t="s">
        <v>250</v>
      </c>
      <c r="B630" s="149" t="s">
        <v>268</v>
      </c>
      <c r="C630" s="130">
        <v>34.81</v>
      </c>
      <c r="D630" s="130">
        <v>36.76</v>
      </c>
      <c r="E630" s="132" t="s">
        <v>701</v>
      </c>
      <c r="G630" s="182"/>
      <c r="H630" s="182"/>
      <c r="I630" s="182"/>
    </row>
    <row r="631" spans="1:9">
      <c r="A631" s="136" t="s">
        <v>125</v>
      </c>
      <c r="B631" s="149" t="s">
        <v>268</v>
      </c>
      <c r="C631" s="130">
        <v>66.75</v>
      </c>
      <c r="D631" s="130">
        <v>70.95</v>
      </c>
      <c r="E631" s="132" t="s">
        <v>701</v>
      </c>
      <c r="G631" s="182"/>
      <c r="H631" s="182"/>
      <c r="I631" s="182"/>
    </row>
    <row r="632" spans="1:9">
      <c r="A632" s="136" t="s">
        <v>251</v>
      </c>
      <c r="B632" s="149" t="s">
        <v>268</v>
      </c>
      <c r="C632" s="130">
        <v>88.15</v>
      </c>
      <c r="D632" s="130">
        <v>93.97</v>
      </c>
      <c r="E632" s="132" t="s">
        <v>701</v>
      </c>
      <c r="G632" s="182"/>
      <c r="H632" s="182"/>
      <c r="I632" s="182"/>
    </row>
    <row r="633" spans="1:9">
      <c r="A633" s="136" t="s">
        <v>252</v>
      </c>
      <c r="B633" s="149" t="s">
        <v>268</v>
      </c>
      <c r="C633" s="130">
        <v>108.25</v>
      </c>
      <c r="D633" s="130">
        <v>114.4</v>
      </c>
      <c r="E633" s="132" t="s">
        <v>701</v>
      </c>
      <c r="G633" s="182"/>
      <c r="H633" s="182"/>
      <c r="I633" s="182"/>
    </row>
    <row r="634" spans="1:9">
      <c r="A634" s="136" t="s">
        <v>126</v>
      </c>
      <c r="B634" s="149" t="s">
        <v>268</v>
      </c>
      <c r="C634" s="130">
        <v>46.81</v>
      </c>
      <c r="D634" s="130">
        <v>49.07</v>
      </c>
      <c r="E634" s="132" t="s">
        <v>701</v>
      </c>
      <c r="G634" s="182"/>
      <c r="H634" s="182"/>
      <c r="I634" s="182"/>
    </row>
    <row r="635" spans="1:9">
      <c r="A635" s="136" t="s">
        <v>127</v>
      </c>
      <c r="B635" s="149" t="s">
        <v>268</v>
      </c>
      <c r="C635" s="130">
        <v>37.46</v>
      </c>
      <c r="D635" s="130">
        <v>39.81</v>
      </c>
      <c r="E635" s="132" t="s">
        <v>701</v>
      </c>
      <c r="G635" s="182"/>
      <c r="H635" s="182"/>
      <c r="I635" s="182"/>
    </row>
    <row r="636" spans="1:9">
      <c r="A636" s="136" t="s">
        <v>128</v>
      </c>
      <c r="B636" s="149" t="s">
        <v>268</v>
      </c>
      <c r="C636" s="130">
        <v>51.06</v>
      </c>
      <c r="D636" s="130">
        <v>54.28</v>
      </c>
      <c r="E636" s="132" t="s">
        <v>701</v>
      </c>
      <c r="G636" s="182"/>
      <c r="H636" s="182"/>
      <c r="I636" s="182"/>
    </row>
    <row r="637" spans="1:9">
      <c r="A637" s="136" t="s">
        <v>129</v>
      </c>
      <c r="B637" s="149" t="s">
        <v>268</v>
      </c>
      <c r="C637" s="130">
        <v>71.209999999999994</v>
      </c>
      <c r="D637" s="130">
        <v>75.64</v>
      </c>
      <c r="E637" s="132" t="s">
        <v>701</v>
      </c>
      <c r="G637" s="182"/>
      <c r="H637" s="182"/>
      <c r="I637" s="182"/>
    </row>
    <row r="638" spans="1:9">
      <c r="A638" s="136" t="s">
        <v>130</v>
      </c>
      <c r="B638" s="149" t="s">
        <v>268</v>
      </c>
      <c r="C638" s="130">
        <v>73.900000000000006</v>
      </c>
      <c r="D638" s="130">
        <v>78.78</v>
      </c>
      <c r="E638" s="132" t="s">
        <v>701</v>
      </c>
      <c r="G638" s="182"/>
      <c r="H638" s="182"/>
      <c r="I638" s="182"/>
    </row>
    <row r="639" spans="1:9">
      <c r="A639" s="136" t="s">
        <v>131</v>
      </c>
      <c r="B639" s="149" t="s">
        <v>268</v>
      </c>
      <c r="C639" s="130">
        <v>63</v>
      </c>
      <c r="D639" s="130">
        <v>67.05</v>
      </c>
      <c r="E639" s="132" t="s">
        <v>701</v>
      </c>
      <c r="G639" s="182"/>
      <c r="H639" s="182"/>
      <c r="I639" s="182"/>
    </row>
    <row r="640" spans="1:9">
      <c r="A640" s="136" t="s">
        <v>132</v>
      </c>
      <c r="B640" s="149" t="s">
        <v>268</v>
      </c>
      <c r="C640" s="130">
        <v>45.32</v>
      </c>
      <c r="D640" s="130">
        <v>48.19</v>
      </c>
      <c r="E640" s="132" t="s">
        <v>701</v>
      </c>
      <c r="G640" s="182"/>
      <c r="H640" s="182"/>
      <c r="I640" s="182"/>
    </row>
    <row r="641" spans="1:9">
      <c r="A641" s="136" t="s">
        <v>253</v>
      </c>
      <c r="B641" s="149" t="s">
        <v>268</v>
      </c>
      <c r="C641" s="130">
        <v>61.52</v>
      </c>
      <c r="D641" s="130">
        <v>64.97</v>
      </c>
      <c r="E641" s="132" t="s">
        <v>701</v>
      </c>
      <c r="G641" s="182"/>
      <c r="H641" s="182"/>
      <c r="I641" s="182"/>
    </row>
    <row r="642" spans="1:9">
      <c r="A642" s="136" t="s">
        <v>133</v>
      </c>
      <c r="B642" s="149" t="s">
        <v>268</v>
      </c>
      <c r="C642" s="130">
        <v>68.900000000000006</v>
      </c>
      <c r="D642" s="130">
        <v>73.72</v>
      </c>
      <c r="E642" s="132" t="s">
        <v>701</v>
      </c>
      <c r="G642" s="182"/>
      <c r="H642" s="182"/>
      <c r="I642" s="182"/>
    </row>
    <row r="643" spans="1:9">
      <c r="A643" s="136" t="s">
        <v>134</v>
      </c>
      <c r="B643" s="149" t="s">
        <v>268</v>
      </c>
      <c r="C643" s="130">
        <v>44.47</v>
      </c>
      <c r="D643" s="130">
        <v>46.96</v>
      </c>
      <c r="E643" s="132" t="s">
        <v>701</v>
      </c>
      <c r="G643" s="182"/>
      <c r="H643" s="182"/>
      <c r="I643" s="182"/>
    </row>
    <row r="644" spans="1:9">
      <c r="A644" s="136" t="s">
        <v>135</v>
      </c>
      <c r="B644" s="149" t="s">
        <v>268</v>
      </c>
      <c r="C644" s="130">
        <v>83.19</v>
      </c>
      <c r="D644" s="130">
        <v>87.91</v>
      </c>
      <c r="E644" s="132" t="s">
        <v>701</v>
      </c>
      <c r="G644" s="182"/>
      <c r="H644" s="182"/>
      <c r="I644" s="182"/>
    </row>
    <row r="645" spans="1:9">
      <c r="A645" s="136" t="s">
        <v>136</v>
      </c>
      <c r="B645" s="149" t="s">
        <v>268</v>
      </c>
      <c r="C645" s="130">
        <v>66.569999999999993</v>
      </c>
      <c r="D645" s="130">
        <v>71.010000000000005</v>
      </c>
      <c r="E645" s="132" t="s">
        <v>701</v>
      </c>
      <c r="G645" s="182"/>
      <c r="H645" s="182"/>
      <c r="I645" s="182"/>
    </row>
    <row r="646" spans="1:9">
      <c r="A646" s="136" t="s">
        <v>137</v>
      </c>
      <c r="B646" s="149" t="s">
        <v>268</v>
      </c>
      <c r="C646" s="130">
        <v>80.069999999999993</v>
      </c>
      <c r="D646" s="130">
        <v>85.05</v>
      </c>
      <c r="E646" s="132" t="s">
        <v>701</v>
      </c>
      <c r="G646" s="182"/>
      <c r="H646" s="182"/>
      <c r="I646" s="182"/>
    </row>
    <row r="647" spans="1:9">
      <c r="A647" s="136" t="s">
        <v>138</v>
      </c>
      <c r="B647" s="149" t="s">
        <v>268</v>
      </c>
      <c r="C647" s="130">
        <v>60.08</v>
      </c>
      <c r="D647" s="130">
        <v>63.61</v>
      </c>
      <c r="E647" s="132" t="s">
        <v>701</v>
      </c>
      <c r="G647" s="182"/>
      <c r="H647" s="182"/>
      <c r="I647" s="182"/>
    </row>
    <row r="648" spans="1:9">
      <c r="A648" s="136" t="s">
        <v>139</v>
      </c>
      <c r="B648" s="149" t="s">
        <v>268</v>
      </c>
      <c r="C648" s="130">
        <v>102</v>
      </c>
      <c r="D648" s="130">
        <v>108.47</v>
      </c>
      <c r="E648" s="132" t="s">
        <v>701</v>
      </c>
      <c r="G648" s="182"/>
      <c r="H648" s="182"/>
      <c r="I648" s="182"/>
    </row>
    <row r="649" spans="1:9">
      <c r="A649" s="136" t="s">
        <v>140</v>
      </c>
      <c r="B649" s="149" t="s">
        <v>268</v>
      </c>
      <c r="C649" s="130">
        <v>46.48</v>
      </c>
      <c r="D649" s="130">
        <v>49.74</v>
      </c>
      <c r="E649" s="132" t="s">
        <v>701</v>
      </c>
      <c r="G649" s="182"/>
      <c r="H649" s="182"/>
      <c r="I649" s="182"/>
    </row>
    <row r="650" spans="1:9">
      <c r="A650" s="136" t="s">
        <v>141</v>
      </c>
      <c r="B650" s="149" t="s">
        <v>268</v>
      </c>
      <c r="C650" s="130">
        <v>82.65</v>
      </c>
      <c r="D650" s="130">
        <v>87.92</v>
      </c>
      <c r="E650" s="132" t="s">
        <v>701</v>
      </c>
      <c r="G650" s="182"/>
      <c r="H650" s="182"/>
      <c r="I650" s="182"/>
    </row>
    <row r="651" spans="1:9">
      <c r="A651" s="136" t="s">
        <v>142</v>
      </c>
      <c r="B651" s="149" t="s">
        <v>268</v>
      </c>
      <c r="C651" s="130">
        <v>126.51</v>
      </c>
      <c r="D651" s="130">
        <v>135.19</v>
      </c>
      <c r="E651" s="132" t="s">
        <v>701</v>
      </c>
      <c r="G651" s="182"/>
      <c r="H651" s="182"/>
      <c r="I651" s="182"/>
    </row>
    <row r="652" spans="1:9">
      <c r="A652" s="136" t="s">
        <v>143</v>
      </c>
      <c r="B652" s="149" t="s">
        <v>268</v>
      </c>
      <c r="C652" s="130">
        <v>58.86</v>
      </c>
      <c r="D652" s="130">
        <v>62.73</v>
      </c>
      <c r="E652" s="132" t="s">
        <v>701</v>
      </c>
      <c r="G652" s="182"/>
      <c r="H652" s="182"/>
      <c r="I652" s="182"/>
    </row>
    <row r="653" spans="1:9">
      <c r="A653" s="136" t="s">
        <v>189</v>
      </c>
      <c r="B653" s="149" t="s">
        <v>268</v>
      </c>
      <c r="C653" s="130" t="s">
        <v>701</v>
      </c>
      <c r="D653" s="130">
        <v>147.29</v>
      </c>
      <c r="E653" s="132" t="s">
        <v>701</v>
      </c>
      <c r="G653" s="182"/>
      <c r="H653" s="182"/>
      <c r="I653" s="182"/>
    </row>
    <row r="654" spans="1:9">
      <c r="A654" s="136" t="s">
        <v>144</v>
      </c>
      <c r="B654" s="149" t="s">
        <v>268</v>
      </c>
      <c r="C654" s="130">
        <v>101.92</v>
      </c>
      <c r="D654" s="130">
        <v>109.01</v>
      </c>
      <c r="E654" s="132" t="s">
        <v>701</v>
      </c>
      <c r="G654" s="182"/>
      <c r="H654" s="182"/>
      <c r="I654" s="182"/>
    </row>
    <row r="655" spans="1:9">
      <c r="A655" s="136" t="s">
        <v>254</v>
      </c>
      <c r="B655" s="149" t="s">
        <v>268</v>
      </c>
      <c r="C655" s="130">
        <v>64.47</v>
      </c>
      <c r="D655" s="130">
        <v>68.88</v>
      </c>
      <c r="E655" s="132" t="s">
        <v>701</v>
      </c>
      <c r="G655" s="182"/>
      <c r="H655" s="182"/>
      <c r="I655" s="182"/>
    </row>
    <row r="656" spans="1:9">
      <c r="A656" s="136" t="s">
        <v>145</v>
      </c>
      <c r="B656" s="149" t="s">
        <v>268</v>
      </c>
      <c r="C656" s="130">
        <v>89.28</v>
      </c>
      <c r="D656" s="130">
        <v>95.25</v>
      </c>
      <c r="E656" s="132" t="s">
        <v>701</v>
      </c>
      <c r="G656" s="182"/>
      <c r="H656" s="182"/>
      <c r="I656" s="182"/>
    </row>
    <row r="657" spans="1:9">
      <c r="A657" s="136" t="s">
        <v>146</v>
      </c>
      <c r="B657" s="149" t="s">
        <v>268</v>
      </c>
      <c r="C657" s="130">
        <v>89.31</v>
      </c>
      <c r="D657" s="130">
        <v>94.92</v>
      </c>
      <c r="E657" s="132" t="s">
        <v>701</v>
      </c>
      <c r="G657" s="182"/>
      <c r="H657" s="182"/>
      <c r="I657" s="182"/>
    </row>
    <row r="658" spans="1:9">
      <c r="A658" s="136" t="s">
        <v>147</v>
      </c>
      <c r="B658" s="149" t="s">
        <v>268</v>
      </c>
      <c r="C658" s="130">
        <v>58.77</v>
      </c>
      <c r="D658" s="130">
        <v>62.5</v>
      </c>
      <c r="E658" s="132" t="s">
        <v>701</v>
      </c>
      <c r="G658" s="182"/>
      <c r="H658" s="182"/>
      <c r="I658" s="182"/>
    </row>
    <row r="659" spans="1:9">
      <c r="A659" s="136" t="s">
        <v>148</v>
      </c>
      <c r="B659" s="149" t="s">
        <v>268</v>
      </c>
      <c r="C659" s="130">
        <v>41.5</v>
      </c>
      <c r="D659" s="130">
        <v>44.02</v>
      </c>
      <c r="E659" s="132" t="s">
        <v>701</v>
      </c>
      <c r="G659" s="182"/>
      <c r="H659" s="182"/>
      <c r="I659" s="182"/>
    </row>
    <row r="660" spans="1:9">
      <c r="A660" s="136" t="s">
        <v>149</v>
      </c>
      <c r="B660" s="149" t="s">
        <v>268</v>
      </c>
      <c r="C660" s="130">
        <v>86</v>
      </c>
      <c r="D660" s="130">
        <v>91.05</v>
      </c>
      <c r="E660" s="132" t="s">
        <v>701</v>
      </c>
      <c r="G660" s="182"/>
      <c r="H660" s="182"/>
      <c r="I660" s="182"/>
    </row>
    <row r="661" spans="1:9">
      <c r="A661" s="136" t="s">
        <v>150</v>
      </c>
      <c r="B661" s="149" t="s">
        <v>268</v>
      </c>
      <c r="C661" s="130">
        <v>33.58</v>
      </c>
      <c r="D661" s="130">
        <v>36.130000000000003</v>
      </c>
      <c r="E661" s="132" t="s">
        <v>701</v>
      </c>
      <c r="G661" s="182"/>
      <c r="H661" s="182"/>
      <c r="I661" s="182"/>
    </row>
    <row r="662" spans="1:9">
      <c r="A662" s="136" t="s">
        <v>151</v>
      </c>
      <c r="B662" s="149" t="s">
        <v>268</v>
      </c>
      <c r="C662" s="130">
        <v>70.73</v>
      </c>
      <c r="D662" s="130">
        <v>75.53</v>
      </c>
      <c r="E662" s="132" t="s">
        <v>701</v>
      </c>
      <c r="G662" s="182"/>
      <c r="H662" s="182"/>
      <c r="I662" s="182"/>
    </row>
    <row r="663" spans="1:9">
      <c r="A663" s="136" t="s">
        <v>152</v>
      </c>
      <c r="B663" s="149" t="s">
        <v>268</v>
      </c>
      <c r="C663" s="130">
        <v>53.8</v>
      </c>
      <c r="D663" s="130">
        <v>56.93</v>
      </c>
      <c r="E663" s="132" t="s">
        <v>701</v>
      </c>
      <c r="G663" s="182"/>
      <c r="H663" s="182"/>
      <c r="I663" s="182"/>
    </row>
    <row r="664" spans="1:9">
      <c r="A664" s="136" t="s">
        <v>153</v>
      </c>
      <c r="B664" s="149" t="s">
        <v>268</v>
      </c>
      <c r="C664" s="130">
        <v>89.29</v>
      </c>
      <c r="D664" s="130">
        <v>95.44</v>
      </c>
      <c r="E664" s="132" t="s">
        <v>701</v>
      </c>
      <c r="G664" s="182"/>
      <c r="H664" s="182"/>
      <c r="I664" s="182"/>
    </row>
    <row r="665" spans="1:9">
      <c r="A665" s="136" t="s">
        <v>154</v>
      </c>
      <c r="B665" s="149" t="s">
        <v>268</v>
      </c>
      <c r="C665" s="130">
        <v>41.65</v>
      </c>
      <c r="D665" s="130">
        <v>44.24</v>
      </c>
      <c r="E665" s="132" t="s">
        <v>701</v>
      </c>
      <c r="G665" s="182"/>
      <c r="H665" s="182"/>
      <c r="I665" s="182"/>
    </row>
    <row r="666" spans="1:9">
      <c r="A666" s="136" t="s">
        <v>155</v>
      </c>
      <c r="B666" s="149" t="s">
        <v>268</v>
      </c>
      <c r="C666" s="130">
        <v>65.099999999999994</v>
      </c>
      <c r="D666" s="130">
        <v>68.95</v>
      </c>
      <c r="E666" s="130">
        <v>76.260000000000005</v>
      </c>
      <c r="G666" s="182"/>
      <c r="H666" s="182"/>
      <c r="I666" s="182"/>
    </row>
    <row r="667" spans="1:9">
      <c r="A667" s="136" t="s">
        <v>255</v>
      </c>
      <c r="B667" s="149" t="s">
        <v>268</v>
      </c>
      <c r="C667" s="130">
        <v>90.46</v>
      </c>
      <c r="D667" s="130">
        <v>95.84</v>
      </c>
      <c r="E667" s="130">
        <v>105.97</v>
      </c>
      <c r="G667" s="182"/>
      <c r="H667" s="182"/>
      <c r="I667" s="182"/>
    </row>
    <row r="668" spans="1:9">
      <c r="A668" s="136" t="s">
        <v>156</v>
      </c>
      <c r="B668" s="149" t="s">
        <v>268</v>
      </c>
      <c r="C668" s="130">
        <v>90.94</v>
      </c>
      <c r="D668" s="130">
        <v>97.23</v>
      </c>
      <c r="E668" s="132" t="s">
        <v>701</v>
      </c>
      <c r="G668" s="182"/>
      <c r="H668" s="182"/>
      <c r="I668" s="182"/>
    </row>
    <row r="669" spans="1:9">
      <c r="A669" s="136" t="s">
        <v>157</v>
      </c>
      <c r="B669" s="149" t="s">
        <v>268</v>
      </c>
      <c r="C669" s="130">
        <v>60.15</v>
      </c>
      <c r="D669" s="130">
        <v>63.93</v>
      </c>
      <c r="E669" s="132" t="s">
        <v>701</v>
      </c>
      <c r="G669" s="182"/>
      <c r="H669" s="182"/>
      <c r="I669" s="182"/>
    </row>
    <row r="670" spans="1:9">
      <c r="A670" s="136" t="s">
        <v>158</v>
      </c>
      <c r="B670" s="149" t="s">
        <v>268</v>
      </c>
      <c r="C670" s="130">
        <v>116.53</v>
      </c>
      <c r="D670" s="130">
        <v>124.43</v>
      </c>
      <c r="E670" s="132" t="s">
        <v>701</v>
      </c>
      <c r="G670" s="182"/>
      <c r="H670" s="182"/>
      <c r="I670" s="182"/>
    </row>
    <row r="671" spans="1:9">
      <c r="A671" s="136" t="s">
        <v>159</v>
      </c>
      <c r="B671" s="149" t="s">
        <v>268</v>
      </c>
      <c r="C671" s="130">
        <v>38.72</v>
      </c>
      <c r="D671" s="130">
        <v>41.08</v>
      </c>
      <c r="E671" s="132" t="s">
        <v>701</v>
      </c>
      <c r="G671" s="182"/>
      <c r="H671" s="182"/>
      <c r="I671" s="182"/>
    </row>
    <row r="672" spans="1:9">
      <c r="A672" s="136" t="s">
        <v>160</v>
      </c>
      <c r="B672" s="149" t="s">
        <v>268</v>
      </c>
      <c r="C672" s="130">
        <v>54.21</v>
      </c>
      <c r="D672" s="130">
        <v>58.02</v>
      </c>
      <c r="E672" s="132" t="s">
        <v>701</v>
      </c>
      <c r="G672" s="182"/>
      <c r="H672" s="182"/>
      <c r="I672" s="182"/>
    </row>
    <row r="673" spans="1:9">
      <c r="A673" s="136" t="s">
        <v>161</v>
      </c>
      <c r="B673" s="149" t="s">
        <v>268</v>
      </c>
      <c r="C673" s="130">
        <v>76.27</v>
      </c>
      <c r="D673" s="130">
        <v>81.569999999999993</v>
      </c>
      <c r="E673" s="132" t="s">
        <v>701</v>
      </c>
      <c r="G673" s="182"/>
      <c r="H673" s="182"/>
      <c r="I673" s="182"/>
    </row>
    <row r="674" spans="1:9">
      <c r="A674" s="136" t="s">
        <v>40</v>
      </c>
      <c r="B674" s="149" t="s">
        <v>268</v>
      </c>
      <c r="C674" s="130">
        <v>83.75</v>
      </c>
      <c r="D674" s="130">
        <v>88.97</v>
      </c>
      <c r="E674" s="132" t="s">
        <v>701</v>
      </c>
      <c r="G674" s="182"/>
      <c r="H674" s="182"/>
      <c r="I674" s="182"/>
    </row>
    <row r="675" spans="1:9">
      <c r="A675" s="136" t="s">
        <v>256</v>
      </c>
      <c r="B675" s="149" t="s">
        <v>268</v>
      </c>
      <c r="C675" s="130">
        <v>57.69</v>
      </c>
      <c r="D675" s="130">
        <v>61.59</v>
      </c>
      <c r="E675" s="132" t="s">
        <v>701</v>
      </c>
      <c r="G675" s="182"/>
      <c r="H675" s="182"/>
      <c r="I675" s="182"/>
    </row>
    <row r="676" spans="1:9">
      <c r="A676" s="136" t="s">
        <v>257</v>
      </c>
      <c r="B676" s="149" t="s">
        <v>268</v>
      </c>
      <c r="C676" s="130">
        <v>71.92</v>
      </c>
      <c r="D676" s="130">
        <v>76.62</v>
      </c>
      <c r="E676" s="132" t="s">
        <v>701</v>
      </c>
      <c r="G676" s="182"/>
      <c r="H676" s="182"/>
      <c r="I676" s="182"/>
    </row>
    <row r="677" spans="1:9">
      <c r="A677" s="136" t="s">
        <v>258</v>
      </c>
      <c r="B677" s="149" t="s">
        <v>268</v>
      </c>
      <c r="C677" s="130">
        <v>107.98</v>
      </c>
      <c r="D677" s="130">
        <v>114.98</v>
      </c>
      <c r="E677" s="132" t="s">
        <v>701</v>
      </c>
      <c r="G677" s="182"/>
      <c r="H677" s="182"/>
      <c r="I677" s="182"/>
    </row>
    <row r="678" spans="1:9">
      <c r="A678" s="136" t="s">
        <v>162</v>
      </c>
      <c r="B678" s="149" t="s">
        <v>268</v>
      </c>
      <c r="C678" s="130">
        <v>52.45</v>
      </c>
      <c r="D678" s="130">
        <v>55.65</v>
      </c>
      <c r="E678" s="130">
        <v>61.73</v>
      </c>
      <c r="G678" s="182"/>
      <c r="H678" s="182"/>
      <c r="I678" s="182"/>
    </row>
    <row r="679" spans="1:9">
      <c r="A679" s="136" t="s">
        <v>163</v>
      </c>
      <c r="B679" s="149" t="s">
        <v>268</v>
      </c>
      <c r="C679" s="130">
        <v>51.6</v>
      </c>
      <c r="D679" s="130">
        <v>54.64</v>
      </c>
      <c r="E679" s="130">
        <v>59.92</v>
      </c>
      <c r="G679" s="182"/>
      <c r="H679" s="182"/>
      <c r="I679" s="182"/>
    </row>
    <row r="680" spans="1:9">
      <c r="A680" s="136" t="s">
        <v>164</v>
      </c>
      <c r="B680" s="149" t="s">
        <v>268</v>
      </c>
      <c r="C680" s="130">
        <v>67.84</v>
      </c>
      <c r="D680" s="130">
        <v>72.099999999999994</v>
      </c>
      <c r="E680" s="132" t="s">
        <v>701</v>
      </c>
      <c r="G680" s="182"/>
      <c r="H680" s="182"/>
      <c r="I680" s="182"/>
    </row>
    <row r="681" spans="1:9">
      <c r="A681" s="136" t="s">
        <v>165</v>
      </c>
      <c r="B681" s="149" t="s">
        <v>268</v>
      </c>
      <c r="C681" s="130">
        <v>32.71</v>
      </c>
      <c r="D681" s="130">
        <v>34.56</v>
      </c>
      <c r="E681" s="130">
        <v>38.479999999999997</v>
      </c>
      <c r="G681" s="182"/>
      <c r="H681" s="182"/>
      <c r="I681" s="182"/>
    </row>
    <row r="682" spans="1:9">
      <c r="A682" s="136" t="s">
        <v>166</v>
      </c>
      <c r="B682" s="149" t="s">
        <v>268</v>
      </c>
      <c r="C682" s="130">
        <v>40.65</v>
      </c>
      <c r="D682" s="130">
        <v>43</v>
      </c>
      <c r="E682" s="132" t="s">
        <v>701</v>
      </c>
      <c r="G682" s="182"/>
      <c r="H682" s="182"/>
      <c r="I682" s="182"/>
    </row>
    <row r="683" spans="1:9">
      <c r="A683" s="136" t="s">
        <v>167</v>
      </c>
      <c r="B683" s="149" t="s">
        <v>268</v>
      </c>
      <c r="C683" s="130">
        <v>69.44</v>
      </c>
      <c r="D683" s="130">
        <v>74.39</v>
      </c>
      <c r="E683" s="132" t="s">
        <v>701</v>
      </c>
      <c r="G683" s="182"/>
      <c r="H683" s="182"/>
      <c r="I683" s="182"/>
    </row>
    <row r="684" spans="1:9">
      <c r="A684" s="136" t="s">
        <v>168</v>
      </c>
      <c r="B684" s="149" t="s">
        <v>268</v>
      </c>
      <c r="C684" s="130">
        <v>62.31</v>
      </c>
      <c r="D684" s="130">
        <v>65.930000000000007</v>
      </c>
      <c r="E684" s="132" t="s">
        <v>701</v>
      </c>
      <c r="G684" s="182"/>
      <c r="H684" s="182"/>
      <c r="I684" s="182"/>
    </row>
    <row r="685" spans="1:9">
      <c r="A685" s="136" t="s">
        <v>169</v>
      </c>
      <c r="B685" s="149" t="s">
        <v>268</v>
      </c>
      <c r="C685" s="130">
        <v>70.03</v>
      </c>
      <c r="D685" s="130">
        <v>74.569999999999993</v>
      </c>
      <c r="E685" s="132" t="s">
        <v>701</v>
      </c>
      <c r="G685" s="182"/>
      <c r="H685" s="182"/>
      <c r="I685" s="182"/>
    </row>
    <row r="686" spans="1:9">
      <c r="A686" s="136" t="s">
        <v>170</v>
      </c>
      <c r="B686" s="149" t="s">
        <v>268</v>
      </c>
      <c r="C686" s="130">
        <v>41.83</v>
      </c>
      <c r="D686" s="130">
        <v>44.59</v>
      </c>
      <c r="E686" s="132" t="s">
        <v>701</v>
      </c>
      <c r="G686" s="182"/>
      <c r="H686" s="182"/>
      <c r="I686" s="182"/>
    </row>
    <row r="687" spans="1:9">
      <c r="A687" s="136" t="s">
        <v>171</v>
      </c>
      <c r="B687" s="149" t="s">
        <v>268</v>
      </c>
      <c r="C687" s="130">
        <v>83.83</v>
      </c>
      <c r="D687" s="130">
        <v>89.09</v>
      </c>
      <c r="E687" s="132" t="s">
        <v>701</v>
      </c>
      <c r="G687" s="182"/>
      <c r="H687" s="182"/>
      <c r="I687" s="182"/>
    </row>
    <row r="688" spans="1:9">
      <c r="A688" s="136" t="s">
        <v>172</v>
      </c>
      <c r="B688" s="149" t="s">
        <v>268</v>
      </c>
      <c r="C688" s="130">
        <v>66.739999999999995</v>
      </c>
      <c r="D688" s="130">
        <v>71.39</v>
      </c>
      <c r="E688" s="132" t="s">
        <v>701</v>
      </c>
      <c r="G688" s="182"/>
      <c r="H688" s="182"/>
      <c r="I688" s="182"/>
    </row>
    <row r="689" spans="1:9">
      <c r="A689" s="136" t="s">
        <v>175</v>
      </c>
      <c r="B689" s="149" t="s">
        <v>268</v>
      </c>
      <c r="C689" s="130">
        <v>58.85</v>
      </c>
      <c r="D689" s="130">
        <v>62.04</v>
      </c>
      <c r="E689" s="132" t="s">
        <v>701</v>
      </c>
      <c r="G689" s="182"/>
      <c r="H689" s="182"/>
      <c r="I689" s="182"/>
    </row>
    <row r="690" spans="1:9">
      <c r="A690" s="136" t="s">
        <v>173</v>
      </c>
      <c r="B690" s="149" t="s">
        <v>268</v>
      </c>
      <c r="C690" s="130">
        <v>124.14</v>
      </c>
      <c r="D690" s="130">
        <v>130.99</v>
      </c>
      <c r="E690" s="132" t="s">
        <v>701</v>
      </c>
      <c r="G690" s="182"/>
      <c r="H690" s="182"/>
      <c r="I690" s="182"/>
    </row>
    <row r="691" spans="1:9">
      <c r="A691" s="136" t="s">
        <v>174</v>
      </c>
      <c r="B691" s="149" t="s">
        <v>268</v>
      </c>
      <c r="C691" s="130">
        <v>46.41</v>
      </c>
      <c r="D691" s="130">
        <v>49.9</v>
      </c>
      <c r="E691" s="132" t="s">
        <v>701</v>
      </c>
      <c r="G691" s="182"/>
      <c r="H691" s="182"/>
      <c r="I691" s="182"/>
    </row>
    <row r="692" spans="1:9">
      <c r="A692" s="136" t="s">
        <v>176</v>
      </c>
      <c r="B692" s="149" t="s">
        <v>268</v>
      </c>
      <c r="C692" s="130">
        <v>71.37</v>
      </c>
      <c r="D692" s="130">
        <v>76</v>
      </c>
      <c r="E692" s="132" t="s">
        <v>701</v>
      </c>
      <c r="G692" s="182"/>
      <c r="H692" s="182"/>
      <c r="I692" s="182"/>
    </row>
    <row r="693" spans="1:9">
      <c r="A693" s="136" t="s">
        <v>259</v>
      </c>
      <c r="B693" s="149" t="s">
        <v>268</v>
      </c>
      <c r="C693" s="130">
        <v>65.84</v>
      </c>
      <c r="D693" s="130">
        <v>69.650000000000006</v>
      </c>
      <c r="E693" s="132" t="s">
        <v>701</v>
      </c>
      <c r="G693" s="182"/>
      <c r="H693" s="182"/>
      <c r="I693" s="182"/>
    </row>
    <row r="694" spans="1:9">
      <c r="A694" s="136" t="s">
        <v>260</v>
      </c>
      <c r="B694" s="149" t="s">
        <v>268</v>
      </c>
      <c r="C694" s="130">
        <v>87.55</v>
      </c>
      <c r="D694" s="130">
        <v>92.28</v>
      </c>
      <c r="E694" s="132" t="s">
        <v>701</v>
      </c>
      <c r="G694" s="182"/>
      <c r="H694" s="182"/>
      <c r="I694" s="182"/>
    </row>
    <row r="695" spans="1:9">
      <c r="A695" s="136" t="s">
        <v>177</v>
      </c>
      <c r="B695" s="149" t="s">
        <v>268</v>
      </c>
      <c r="C695" s="130">
        <v>54.43</v>
      </c>
      <c r="D695" s="130">
        <v>59.02</v>
      </c>
      <c r="E695" s="132" t="s">
        <v>701</v>
      </c>
      <c r="G695" s="182"/>
      <c r="H695" s="182"/>
      <c r="I695" s="182"/>
    </row>
    <row r="696" spans="1:9">
      <c r="A696" s="136" t="s">
        <v>178</v>
      </c>
      <c r="B696" s="149" t="s">
        <v>268</v>
      </c>
      <c r="C696" s="130">
        <v>79.86</v>
      </c>
      <c r="D696" s="130">
        <v>85.35</v>
      </c>
      <c r="E696" s="132" t="s">
        <v>701</v>
      </c>
      <c r="G696" s="182"/>
      <c r="H696" s="182"/>
      <c r="I696" s="182"/>
    </row>
    <row r="697" spans="1:9">
      <c r="A697" s="136" t="s">
        <v>179</v>
      </c>
      <c r="B697" s="149" t="s">
        <v>268</v>
      </c>
      <c r="C697" s="130">
        <v>92.57</v>
      </c>
      <c r="D697" s="130">
        <v>98.43</v>
      </c>
      <c r="E697" s="130">
        <v>107.22</v>
      </c>
      <c r="G697" s="182"/>
      <c r="H697" s="182"/>
      <c r="I697" s="182"/>
    </row>
    <row r="698" spans="1:9">
      <c r="A698" s="136" t="s">
        <v>180</v>
      </c>
      <c r="B698" s="149" t="s">
        <v>268</v>
      </c>
      <c r="C698" s="130">
        <v>63.39</v>
      </c>
      <c r="D698" s="130">
        <v>67.86</v>
      </c>
      <c r="E698" s="130">
        <v>75.599999999999994</v>
      </c>
      <c r="G698" s="182"/>
      <c r="H698" s="182"/>
      <c r="I698" s="182"/>
    </row>
    <row r="699" spans="1:9">
      <c r="A699" s="136" t="s">
        <v>181</v>
      </c>
      <c r="B699" s="149" t="s">
        <v>268</v>
      </c>
      <c r="C699" s="130">
        <v>36.880000000000003</v>
      </c>
      <c r="D699" s="130">
        <v>38.96</v>
      </c>
      <c r="E699" s="130">
        <v>43.1</v>
      </c>
      <c r="G699" s="182"/>
      <c r="H699" s="182"/>
      <c r="I699" s="182"/>
    </row>
    <row r="700" spans="1:9">
      <c r="A700" s="136" t="s">
        <v>182</v>
      </c>
      <c r="B700" s="149" t="s">
        <v>268</v>
      </c>
      <c r="C700" s="130">
        <v>47.12</v>
      </c>
      <c r="D700" s="130">
        <v>50.63</v>
      </c>
      <c r="E700" s="130">
        <v>55.33</v>
      </c>
      <c r="G700" s="182"/>
      <c r="H700" s="182"/>
      <c r="I700" s="182"/>
    </row>
    <row r="701" spans="1:9">
      <c r="A701" s="136" t="s">
        <v>261</v>
      </c>
      <c r="B701" s="149" t="s">
        <v>268</v>
      </c>
      <c r="C701" s="130">
        <v>73.08</v>
      </c>
      <c r="D701" s="130">
        <v>77.819999999999993</v>
      </c>
      <c r="E701" s="130">
        <v>84.39</v>
      </c>
      <c r="G701" s="182"/>
      <c r="H701" s="182"/>
      <c r="I701" s="182"/>
    </row>
    <row r="702" spans="1:9">
      <c r="A702" s="136" t="s">
        <v>184</v>
      </c>
      <c r="B702" s="149" t="s">
        <v>268</v>
      </c>
      <c r="C702" s="130">
        <v>57.24</v>
      </c>
      <c r="D702" s="130">
        <v>61.14</v>
      </c>
      <c r="E702" s="132" t="s">
        <v>701</v>
      </c>
      <c r="G702" s="182"/>
      <c r="H702" s="182"/>
      <c r="I702" s="182"/>
    </row>
    <row r="703" spans="1:9">
      <c r="A703" s="136" t="s">
        <v>262</v>
      </c>
      <c r="B703" s="149" t="s">
        <v>268</v>
      </c>
      <c r="C703" s="130">
        <v>75.099999999999994</v>
      </c>
      <c r="D703" s="130">
        <v>80.27</v>
      </c>
      <c r="E703" s="132" t="s">
        <v>701</v>
      </c>
      <c r="G703" s="182"/>
      <c r="H703" s="182"/>
      <c r="I703" s="182"/>
    </row>
    <row r="704" spans="1:9">
      <c r="A704" s="136" t="s">
        <v>185</v>
      </c>
      <c r="B704" s="149" t="s">
        <v>268</v>
      </c>
      <c r="C704" s="130">
        <v>51.23</v>
      </c>
      <c r="D704" s="130">
        <v>54.27</v>
      </c>
      <c r="E704" s="132" t="s">
        <v>701</v>
      </c>
      <c r="G704" s="182"/>
      <c r="H704" s="182"/>
      <c r="I704" s="182"/>
    </row>
    <row r="705" spans="1:9">
      <c r="A705" s="136" t="s">
        <v>186</v>
      </c>
      <c r="B705" s="149" t="s">
        <v>268</v>
      </c>
      <c r="C705" s="130">
        <v>55.79</v>
      </c>
      <c r="D705" s="130">
        <v>58.9</v>
      </c>
      <c r="E705" s="132" t="s">
        <v>701</v>
      </c>
      <c r="G705" s="182"/>
      <c r="H705" s="182"/>
      <c r="I705" s="182"/>
    </row>
    <row r="706" spans="1:9">
      <c r="A706" s="136" t="s">
        <v>263</v>
      </c>
      <c r="B706" s="149" t="s">
        <v>268</v>
      </c>
      <c r="C706" s="130">
        <v>75.239999999999995</v>
      </c>
      <c r="D706" s="130">
        <v>79.680000000000007</v>
      </c>
      <c r="E706" s="132" t="s">
        <v>701</v>
      </c>
      <c r="G706" s="182"/>
      <c r="H706" s="182"/>
      <c r="I706" s="182"/>
    </row>
    <row r="707" spans="1:9">
      <c r="A707" s="136" t="s">
        <v>187</v>
      </c>
      <c r="B707" s="149" t="s">
        <v>268</v>
      </c>
      <c r="C707" s="130">
        <v>76.459999999999994</v>
      </c>
      <c r="D707" s="130">
        <v>81.11</v>
      </c>
      <c r="E707" s="132" t="s">
        <v>701</v>
      </c>
      <c r="G707" s="182"/>
      <c r="H707" s="182"/>
      <c r="I707" s="182"/>
    </row>
    <row r="708" spans="1:9" ht="15.75" thickBot="1">
      <c r="A708" s="136" t="s">
        <v>188</v>
      </c>
      <c r="B708" s="149" t="s">
        <v>268</v>
      </c>
      <c r="C708" s="130">
        <v>40.47</v>
      </c>
      <c r="D708" s="130">
        <v>42.74</v>
      </c>
      <c r="E708" s="133" t="s">
        <v>701</v>
      </c>
      <c r="G708" s="182"/>
      <c r="H708" s="182"/>
      <c r="I708" s="182"/>
    </row>
    <row r="709" spans="1:9">
      <c r="A709" s="136" t="s">
        <v>42</v>
      </c>
      <c r="B709" s="149" t="s">
        <v>269</v>
      </c>
      <c r="C709" s="130">
        <v>48.81</v>
      </c>
      <c r="D709" s="130">
        <v>51.83</v>
      </c>
      <c r="E709" s="131" t="s">
        <v>701</v>
      </c>
      <c r="G709" s="182"/>
      <c r="H709" s="182"/>
      <c r="I709" s="182"/>
    </row>
    <row r="710" spans="1:9">
      <c r="A710" s="136" t="s">
        <v>43</v>
      </c>
      <c r="B710" s="149" t="s">
        <v>269</v>
      </c>
      <c r="C710" s="130">
        <v>68.78</v>
      </c>
      <c r="D710" s="130">
        <v>73</v>
      </c>
      <c r="E710" s="132" t="s">
        <v>701</v>
      </c>
      <c r="G710" s="182"/>
      <c r="H710" s="182"/>
      <c r="I710" s="182"/>
    </row>
    <row r="711" spans="1:9">
      <c r="A711" s="136" t="s">
        <v>44</v>
      </c>
      <c r="B711" s="149" t="s">
        <v>269</v>
      </c>
      <c r="C711" s="130">
        <v>28.21</v>
      </c>
      <c r="D711" s="130">
        <v>29.82</v>
      </c>
      <c r="E711" s="132" t="s">
        <v>701</v>
      </c>
      <c r="G711" s="182"/>
      <c r="H711" s="182"/>
      <c r="I711" s="182"/>
    </row>
    <row r="712" spans="1:9">
      <c r="A712" s="136" t="s">
        <v>45</v>
      </c>
      <c r="B712" s="149" t="s">
        <v>269</v>
      </c>
      <c r="C712" s="130">
        <v>33.01</v>
      </c>
      <c r="D712" s="130">
        <v>34.880000000000003</v>
      </c>
      <c r="E712" s="132" t="s">
        <v>701</v>
      </c>
      <c r="G712" s="182"/>
      <c r="H712" s="182"/>
      <c r="I712" s="182"/>
    </row>
    <row r="713" spans="1:9">
      <c r="A713" s="136" t="s">
        <v>46</v>
      </c>
      <c r="B713" s="149" t="s">
        <v>269</v>
      </c>
      <c r="C713" s="130">
        <v>40.68</v>
      </c>
      <c r="D713" s="130">
        <v>43.13</v>
      </c>
      <c r="E713" s="132" t="s">
        <v>701</v>
      </c>
      <c r="G713" s="182"/>
      <c r="H713" s="182"/>
      <c r="I713" s="182"/>
    </row>
    <row r="714" spans="1:9">
      <c r="A714" s="136" t="s">
        <v>47</v>
      </c>
      <c r="B714" s="149" t="s">
        <v>269</v>
      </c>
      <c r="C714" s="130">
        <v>39.729999999999997</v>
      </c>
      <c r="D714" s="130">
        <v>42.44</v>
      </c>
      <c r="E714" s="132" t="s">
        <v>701</v>
      </c>
      <c r="G714" s="182"/>
      <c r="H714" s="182"/>
      <c r="I714" s="182"/>
    </row>
    <row r="715" spans="1:9">
      <c r="A715" s="136" t="s">
        <v>48</v>
      </c>
      <c r="B715" s="149" t="s">
        <v>269</v>
      </c>
      <c r="C715" s="130">
        <v>37.65</v>
      </c>
      <c r="D715" s="130">
        <v>39.869999999999997</v>
      </c>
      <c r="E715" s="132" t="s">
        <v>701</v>
      </c>
      <c r="G715" s="182"/>
      <c r="H715" s="182"/>
      <c r="I715" s="182"/>
    </row>
    <row r="716" spans="1:9">
      <c r="A716" s="136" t="s">
        <v>49</v>
      </c>
      <c r="B716" s="149" t="s">
        <v>269</v>
      </c>
      <c r="C716" s="130">
        <v>50.65</v>
      </c>
      <c r="D716" s="130">
        <v>54.24</v>
      </c>
      <c r="E716" s="132" t="s">
        <v>701</v>
      </c>
      <c r="G716" s="182"/>
      <c r="H716" s="182"/>
      <c r="I716" s="182"/>
    </row>
    <row r="717" spans="1:9">
      <c r="A717" s="136" t="s">
        <v>50</v>
      </c>
      <c r="B717" s="149" t="s">
        <v>269</v>
      </c>
      <c r="C717" s="130">
        <v>64.59</v>
      </c>
      <c r="D717" s="130">
        <v>68.400000000000006</v>
      </c>
      <c r="E717" s="132" t="s">
        <v>701</v>
      </c>
      <c r="G717" s="182"/>
      <c r="H717" s="182"/>
      <c r="I717" s="182"/>
    </row>
    <row r="718" spans="1:9">
      <c r="A718" s="136" t="s">
        <v>238</v>
      </c>
      <c r="B718" s="149" t="s">
        <v>269</v>
      </c>
      <c r="C718" s="130">
        <v>87.14</v>
      </c>
      <c r="D718" s="130">
        <v>92.14</v>
      </c>
      <c r="E718" s="132" t="s">
        <v>701</v>
      </c>
      <c r="G718" s="182"/>
      <c r="H718" s="182"/>
      <c r="I718" s="182"/>
    </row>
    <row r="719" spans="1:9">
      <c r="A719" s="136" t="s">
        <v>51</v>
      </c>
      <c r="B719" s="149" t="s">
        <v>269</v>
      </c>
      <c r="C719" s="130">
        <v>79.790000000000006</v>
      </c>
      <c r="D719" s="130">
        <v>85.61</v>
      </c>
      <c r="E719" s="132" t="s">
        <v>701</v>
      </c>
      <c r="G719" s="182"/>
      <c r="H719" s="182"/>
      <c r="I719" s="182"/>
    </row>
    <row r="720" spans="1:9">
      <c r="A720" s="136" t="s">
        <v>52</v>
      </c>
      <c r="B720" s="149" t="s">
        <v>269</v>
      </c>
      <c r="C720" s="130">
        <v>86.25</v>
      </c>
      <c r="D720" s="130">
        <v>92.03</v>
      </c>
      <c r="E720" s="132" t="s">
        <v>701</v>
      </c>
      <c r="G720" s="182"/>
      <c r="H720" s="182"/>
      <c r="I720" s="182"/>
    </row>
    <row r="721" spans="1:9">
      <c r="A721" s="136" t="s">
        <v>239</v>
      </c>
      <c r="B721" s="149" t="s">
        <v>269</v>
      </c>
      <c r="C721" s="130">
        <v>114.51</v>
      </c>
      <c r="D721" s="130">
        <v>121.48</v>
      </c>
      <c r="E721" s="132" t="s">
        <v>701</v>
      </c>
      <c r="G721" s="182"/>
      <c r="H721" s="182"/>
      <c r="I721" s="182"/>
    </row>
    <row r="722" spans="1:9">
      <c r="A722" s="136" t="s">
        <v>53</v>
      </c>
      <c r="B722" s="149" t="s">
        <v>269</v>
      </c>
      <c r="C722" s="130">
        <v>71.52</v>
      </c>
      <c r="D722" s="130">
        <v>76.680000000000007</v>
      </c>
      <c r="E722" s="132" t="s">
        <v>701</v>
      </c>
      <c r="G722" s="182"/>
      <c r="H722" s="182"/>
      <c r="I722" s="182"/>
    </row>
    <row r="723" spans="1:9">
      <c r="A723" s="136" t="s">
        <v>54</v>
      </c>
      <c r="B723" s="149" t="s">
        <v>269</v>
      </c>
      <c r="C723" s="130">
        <v>99.23</v>
      </c>
      <c r="D723" s="130">
        <v>104.35</v>
      </c>
      <c r="E723" s="132" t="s">
        <v>701</v>
      </c>
      <c r="G723" s="182"/>
      <c r="H723" s="182"/>
      <c r="I723" s="182"/>
    </row>
    <row r="724" spans="1:9">
      <c r="A724" s="136" t="s">
        <v>240</v>
      </c>
      <c r="B724" s="149" t="s">
        <v>269</v>
      </c>
      <c r="C724" s="130">
        <v>65.709999999999994</v>
      </c>
      <c r="D724" s="130">
        <v>69.430000000000007</v>
      </c>
      <c r="E724" s="132" t="s">
        <v>701</v>
      </c>
      <c r="G724" s="182"/>
      <c r="H724" s="182"/>
      <c r="I724" s="182"/>
    </row>
    <row r="725" spans="1:9">
      <c r="A725" s="136" t="s">
        <v>241</v>
      </c>
      <c r="B725" s="149" t="s">
        <v>269</v>
      </c>
      <c r="C725" s="130">
        <v>69.17</v>
      </c>
      <c r="D725" s="130">
        <v>73.38</v>
      </c>
      <c r="E725" s="132" t="s">
        <v>701</v>
      </c>
      <c r="G725" s="182"/>
      <c r="H725" s="182"/>
      <c r="I725" s="182"/>
    </row>
    <row r="726" spans="1:9">
      <c r="A726" s="136" t="s">
        <v>55</v>
      </c>
      <c r="B726" s="149" t="s">
        <v>269</v>
      </c>
      <c r="C726" s="130">
        <v>82.63</v>
      </c>
      <c r="D726" s="130">
        <v>88.1</v>
      </c>
      <c r="E726" s="132" t="s">
        <v>701</v>
      </c>
      <c r="G726" s="182"/>
      <c r="H726" s="182"/>
      <c r="I726" s="182"/>
    </row>
    <row r="727" spans="1:9">
      <c r="A727" s="136" t="s">
        <v>56</v>
      </c>
      <c r="B727" s="149" t="s">
        <v>269</v>
      </c>
      <c r="C727" s="130">
        <v>66.08</v>
      </c>
      <c r="D727" s="130">
        <v>70.17</v>
      </c>
      <c r="E727" s="132" t="s">
        <v>701</v>
      </c>
      <c r="G727" s="182"/>
      <c r="H727" s="182"/>
      <c r="I727" s="182"/>
    </row>
    <row r="728" spans="1:9">
      <c r="A728" s="136" t="s">
        <v>57</v>
      </c>
      <c r="B728" s="149" t="s">
        <v>269</v>
      </c>
      <c r="C728" s="130">
        <v>105.88</v>
      </c>
      <c r="D728" s="130">
        <v>112.08</v>
      </c>
      <c r="E728" s="132" t="s">
        <v>701</v>
      </c>
      <c r="G728" s="182"/>
      <c r="H728" s="182"/>
      <c r="I728" s="182"/>
    </row>
    <row r="729" spans="1:9">
      <c r="A729" s="136" t="s">
        <v>58</v>
      </c>
      <c r="B729" s="149" t="s">
        <v>269</v>
      </c>
      <c r="C729" s="130">
        <v>89.19</v>
      </c>
      <c r="D729" s="130">
        <v>94.48</v>
      </c>
      <c r="E729" s="132" t="s">
        <v>701</v>
      </c>
      <c r="G729" s="182"/>
      <c r="H729" s="182"/>
      <c r="I729" s="182"/>
    </row>
    <row r="730" spans="1:9">
      <c r="A730" s="136" t="s">
        <v>59</v>
      </c>
      <c r="B730" s="149" t="s">
        <v>269</v>
      </c>
      <c r="C730" s="130">
        <v>42.73</v>
      </c>
      <c r="D730" s="130">
        <v>45.31</v>
      </c>
      <c r="E730" s="132" t="s">
        <v>701</v>
      </c>
      <c r="G730" s="182"/>
      <c r="H730" s="182"/>
      <c r="I730" s="182"/>
    </row>
    <row r="731" spans="1:9">
      <c r="A731" s="136" t="s">
        <v>60</v>
      </c>
      <c r="B731" s="149" t="s">
        <v>269</v>
      </c>
      <c r="C731" s="130">
        <v>37.89</v>
      </c>
      <c r="D731" s="130">
        <v>39.950000000000003</v>
      </c>
      <c r="E731" s="132" t="s">
        <v>701</v>
      </c>
      <c r="G731" s="182"/>
      <c r="H731" s="182"/>
      <c r="I731" s="182"/>
    </row>
    <row r="732" spans="1:9">
      <c r="A732" s="136" t="s">
        <v>61</v>
      </c>
      <c r="B732" s="149" t="s">
        <v>269</v>
      </c>
      <c r="C732" s="130">
        <v>50.47</v>
      </c>
      <c r="D732" s="130">
        <v>53.56</v>
      </c>
      <c r="E732" s="132" t="s">
        <v>701</v>
      </c>
      <c r="G732" s="182"/>
      <c r="H732" s="182"/>
      <c r="I732" s="182"/>
    </row>
    <row r="733" spans="1:9">
      <c r="A733" s="136" t="s">
        <v>62</v>
      </c>
      <c r="B733" s="149" t="s">
        <v>269</v>
      </c>
      <c r="C733" s="130">
        <v>52.18</v>
      </c>
      <c r="D733" s="130">
        <v>55.05</v>
      </c>
      <c r="E733" s="132" t="s">
        <v>701</v>
      </c>
      <c r="G733" s="182"/>
      <c r="H733" s="182"/>
      <c r="I733" s="182"/>
    </row>
    <row r="734" spans="1:9">
      <c r="A734" s="136" t="s">
        <v>63</v>
      </c>
      <c r="B734" s="149" t="s">
        <v>269</v>
      </c>
      <c r="C734" s="130">
        <v>40.840000000000003</v>
      </c>
      <c r="D734" s="130">
        <v>43.37</v>
      </c>
      <c r="E734" s="132" t="s">
        <v>701</v>
      </c>
      <c r="G734" s="182"/>
      <c r="H734" s="182"/>
      <c r="I734" s="182"/>
    </row>
    <row r="735" spans="1:9">
      <c r="A735" s="136" t="s">
        <v>64</v>
      </c>
      <c r="B735" s="149" t="s">
        <v>269</v>
      </c>
      <c r="C735" s="130">
        <v>72.39</v>
      </c>
      <c r="D735" s="130">
        <v>76.88</v>
      </c>
      <c r="E735" s="132" t="s">
        <v>701</v>
      </c>
      <c r="G735" s="182"/>
      <c r="H735" s="182"/>
      <c r="I735" s="182"/>
    </row>
    <row r="736" spans="1:9">
      <c r="A736" s="136" t="s">
        <v>65</v>
      </c>
      <c r="B736" s="149" t="s">
        <v>269</v>
      </c>
      <c r="C736" s="130">
        <v>90.69</v>
      </c>
      <c r="D736" s="130">
        <v>96.32</v>
      </c>
      <c r="E736" s="132" t="s">
        <v>701</v>
      </c>
      <c r="G736" s="182"/>
      <c r="H736" s="182"/>
      <c r="I736" s="182"/>
    </row>
    <row r="737" spans="1:9">
      <c r="A737" s="136" t="s">
        <v>66</v>
      </c>
      <c r="B737" s="149" t="s">
        <v>269</v>
      </c>
      <c r="C737" s="130">
        <v>65.72</v>
      </c>
      <c r="D737" s="130">
        <v>70.17</v>
      </c>
      <c r="E737" s="132" t="s">
        <v>701</v>
      </c>
      <c r="G737" s="182"/>
      <c r="H737" s="182"/>
      <c r="I737" s="182"/>
    </row>
    <row r="738" spans="1:9">
      <c r="A738" s="136" t="s">
        <v>67</v>
      </c>
      <c r="B738" s="149" t="s">
        <v>269</v>
      </c>
      <c r="C738" s="130">
        <v>60.2</v>
      </c>
      <c r="D738" s="130">
        <v>63.98</v>
      </c>
      <c r="E738" s="132" t="s">
        <v>701</v>
      </c>
      <c r="G738" s="182"/>
      <c r="H738" s="182"/>
      <c r="I738" s="182"/>
    </row>
    <row r="739" spans="1:9">
      <c r="A739" s="136" t="s">
        <v>68</v>
      </c>
      <c r="B739" s="149" t="s">
        <v>269</v>
      </c>
      <c r="C739" s="130">
        <v>46.28</v>
      </c>
      <c r="D739" s="130">
        <v>49.44</v>
      </c>
      <c r="E739" s="130">
        <v>54.25</v>
      </c>
      <c r="G739" s="182"/>
      <c r="H739" s="182"/>
      <c r="I739" s="182"/>
    </row>
    <row r="740" spans="1:9">
      <c r="A740" s="136" t="s">
        <v>69</v>
      </c>
      <c r="B740" s="149" t="s">
        <v>269</v>
      </c>
      <c r="C740" s="130">
        <v>60.92</v>
      </c>
      <c r="D740" s="130">
        <v>64.7</v>
      </c>
      <c r="E740" s="132" t="s">
        <v>701</v>
      </c>
      <c r="G740" s="182"/>
      <c r="H740" s="182"/>
      <c r="I740" s="182"/>
    </row>
    <row r="741" spans="1:9">
      <c r="A741" s="136" t="s">
        <v>70</v>
      </c>
      <c r="B741" s="149" t="s">
        <v>269</v>
      </c>
      <c r="C741" s="130">
        <v>31</v>
      </c>
      <c r="D741" s="130">
        <v>33.01</v>
      </c>
      <c r="E741" s="130">
        <v>36.159999999999997</v>
      </c>
      <c r="G741" s="182"/>
      <c r="H741" s="182"/>
      <c r="I741" s="182"/>
    </row>
    <row r="742" spans="1:9">
      <c r="A742" s="136" t="s">
        <v>71</v>
      </c>
      <c r="B742" s="149" t="s">
        <v>269</v>
      </c>
      <c r="C742" s="130">
        <v>131.06</v>
      </c>
      <c r="D742" s="130">
        <v>139.04</v>
      </c>
      <c r="E742" s="132" t="s">
        <v>701</v>
      </c>
      <c r="G742" s="182"/>
      <c r="H742" s="182"/>
      <c r="I742" s="182"/>
    </row>
    <row r="743" spans="1:9">
      <c r="A743" s="136" t="s">
        <v>72</v>
      </c>
      <c r="B743" s="149" t="s">
        <v>269</v>
      </c>
      <c r="C743" s="130">
        <v>89.2</v>
      </c>
      <c r="D743" s="130">
        <v>94.94</v>
      </c>
      <c r="E743" s="132" t="s">
        <v>701</v>
      </c>
      <c r="G743" s="182"/>
      <c r="H743" s="182"/>
      <c r="I743" s="182"/>
    </row>
    <row r="744" spans="1:9">
      <c r="A744" s="136" t="s">
        <v>73</v>
      </c>
      <c r="B744" s="149" t="s">
        <v>269</v>
      </c>
      <c r="C744" s="130">
        <v>107.64</v>
      </c>
      <c r="D744" s="130">
        <v>114.8</v>
      </c>
      <c r="E744" s="132" t="s">
        <v>701</v>
      </c>
      <c r="G744" s="182"/>
      <c r="H744" s="182"/>
      <c r="I744" s="182"/>
    </row>
    <row r="745" spans="1:9">
      <c r="A745" s="136" t="s">
        <v>242</v>
      </c>
      <c r="B745" s="149" t="s">
        <v>269</v>
      </c>
      <c r="C745" s="130">
        <v>93.47</v>
      </c>
      <c r="D745" s="130">
        <v>98.68</v>
      </c>
      <c r="E745" s="132" t="s">
        <v>701</v>
      </c>
      <c r="G745" s="182"/>
      <c r="H745" s="182"/>
      <c r="I745" s="182"/>
    </row>
    <row r="746" spans="1:9">
      <c r="A746" s="136" t="s">
        <v>74</v>
      </c>
      <c r="B746" s="149" t="s">
        <v>269</v>
      </c>
      <c r="C746" s="130">
        <v>37.07</v>
      </c>
      <c r="D746" s="130">
        <v>39.85</v>
      </c>
      <c r="E746" s="130">
        <v>43.39</v>
      </c>
      <c r="G746" s="182"/>
      <c r="H746" s="182"/>
      <c r="I746" s="182"/>
    </row>
    <row r="747" spans="1:9">
      <c r="A747" s="136" t="s">
        <v>75</v>
      </c>
      <c r="B747" s="149" t="s">
        <v>269</v>
      </c>
      <c r="C747" s="130">
        <v>70.319999999999993</v>
      </c>
      <c r="D747" s="130">
        <v>74.900000000000006</v>
      </c>
      <c r="E747" s="130">
        <v>82.09</v>
      </c>
      <c r="G747" s="182"/>
      <c r="H747" s="182"/>
      <c r="I747" s="182"/>
    </row>
    <row r="748" spans="1:9">
      <c r="A748" s="136" t="s">
        <v>76</v>
      </c>
      <c r="B748" s="149" t="s">
        <v>269</v>
      </c>
      <c r="C748" s="130">
        <v>39.89</v>
      </c>
      <c r="D748" s="130">
        <v>42.84</v>
      </c>
      <c r="E748" s="132" t="s">
        <v>701</v>
      </c>
      <c r="G748" s="182"/>
      <c r="H748" s="182"/>
      <c r="I748" s="182"/>
    </row>
    <row r="749" spans="1:9">
      <c r="A749" s="136" t="s">
        <v>77</v>
      </c>
      <c r="B749" s="149" t="s">
        <v>269</v>
      </c>
      <c r="C749" s="130">
        <v>59.34</v>
      </c>
      <c r="D749" s="130">
        <v>62.65</v>
      </c>
      <c r="E749" s="132" t="s">
        <v>701</v>
      </c>
      <c r="G749" s="182"/>
      <c r="H749" s="182"/>
      <c r="I749" s="182"/>
    </row>
    <row r="750" spans="1:9">
      <c r="A750" s="136" t="s">
        <v>78</v>
      </c>
      <c r="B750" s="149" t="s">
        <v>269</v>
      </c>
      <c r="C750" s="130">
        <v>85.36</v>
      </c>
      <c r="D750" s="130">
        <v>90.34</v>
      </c>
      <c r="E750" s="132" t="s">
        <v>701</v>
      </c>
      <c r="G750" s="182"/>
      <c r="H750" s="182"/>
      <c r="I750" s="182"/>
    </row>
    <row r="751" spans="1:9">
      <c r="A751" s="136" t="s">
        <v>79</v>
      </c>
      <c r="B751" s="149" t="s">
        <v>269</v>
      </c>
      <c r="C751" s="130">
        <v>55.37</v>
      </c>
      <c r="D751" s="130">
        <v>59.11</v>
      </c>
      <c r="E751" s="132" t="s">
        <v>701</v>
      </c>
      <c r="G751" s="182"/>
      <c r="H751" s="182"/>
      <c r="I751" s="182"/>
    </row>
    <row r="752" spans="1:9">
      <c r="A752" s="136" t="s">
        <v>80</v>
      </c>
      <c r="B752" s="149" t="s">
        <v>269</v>
      </c>
      <c r="C752" s="130">
        <v>79.430000000000007</v>
      </c>
      <c r="D752" s="130">
        <v>85.13</v>
      </c>
      <c r="E752" s="132" t="s">
        <v>701</v>
      </c>
      <c r="G752" s="182"/>
      <c r="H752" s="182"/>
      <c r="I752" s="182"/>
    </row>
    <row r="753" spans="1:9">
      <c r="A753" s="136" t="s">
        <v>81</v>
      </c>
      <c r="B753" s="149" t="s">
        <v>269</v>
      </c>
      <c r="C753" s="130">
        <v>106.4</v>
      </c>
      <c r="D753" s="130">
        <v>112.94</v>
      </c>
      <c r="E753" s="132" t="s">
        <v>701</v>
      </c>
      <c r="G753" s="182"/>
      <c r="H753" s="182"/>
      <c r="I753" s="182"/>
    </row>
    <row r="754" spans="1:9">
      <c r="A754" s="136" t="s">
        <v>82</v>
      </c>
      <c r="B754" s="149" t="s">
        <v>269</v>
      </c>
      <c r="C754" s="130">
        <v>61.97</v>
      </c>
      <c r="D754" s="130">
        <v>66.09</v>
      </c>
      <c r="E754" s="132" t="s">
        <v>701</v>
      </c>
      <c r="G754" s="182"/>
      <c r="H754" s="182"/>
      <c r="I754" s="182"/>
    </row>
    <row r="755" spans="1:9">
      <c r="A755" s="136" t="s">
        <v>83</v>
      </c>
      <c r="B755" s="149" t="s">
        <v>269</v>
      </c>
      <c r="C755" s="130">
        <v>85.67</v>
      </c>
      <c r="D755" s="130">
        <v>91.31</v>
      </c>
      <c r="E755" s="132" t="s">
        <v>701</v>
      </c>
      <c r="G755" s="182"/>
      <c r="H755" s="182"/>
      <c r="I755" s="182"/>
    </row>
    <row r="756" spans="1:9">
      <c r="A756" s="136" t="s">
        <v>84</v>
      </c>
      <c r="B756" s="149" t="s">
        <v>269</v>
      </c>
      <c r="C756" s="130">
        <v>38.340000000000003</v>
      </c>
      <c r="D756" s="130">
        <v>40.57</v>
      </c>
      <c r="E756" s="132" t="s">
        <v>701</v>
      </c>
      <c r="G756" s="182"/>
      <c r="H756" s="182"/>
      <c r="I756" s="182"/>
    </row>
    <row r="757" spans="1:9">
      <c r="A757" s="136" t="s">
        <v>85</v>
      </c>
      <c r="B757" s="149" t="s">
        <v>269</v>
      </c>
      <c r="C757" s="130">
        <v>71.52</v>
      </c>
      <c r="D757" s="130">
        <v>76.17</v>
      </c>
      <c r="E757" s="132" t="s">
        <v>701</v>
      </c>
      <c r="G757" s="182"/>
      <c r="H757" s="182"/>
      <c r="I757" s="182"/>
    </row>
    <row r="758" spans="1:9">
      <c r="A758" s="136" t="s">
        <v>86</v>
      </c>
      <c r="B758" s="149" t="s">
        <v>269</v>
      </c>
      <c r="C758" s="130">
        <v>127.48</v>
      </c>
      <c r="D758" s="130">
        <v>135.1</v>
      </c>
      <c r="E758" s="132" t="s">
        <v>701</v>
      </c>
      <c r="G758" s="182"/>
      <c r="H758" s="182"/>
      <c r="I758" s="182"/>
    </row>
    <row r="759" spans="1:9">
      <c r="A759" s="136" t="s">
        <v>87</v>
      </c>
      <c r="B759" s="149" t="s">
        <v>269</v>
      </c>
      <c r="C759" s="130">
        <v>52.53</v>
      </c>
      <c r="D759" s="130">
        <v>56.36</v>
      </c>
      <c r="E759" s="132" t="s">
        <v>701</v>
      </c>
      <c r="G759" s="182"/>
      <c r="H759" s="182"/>
      <c r="I759" s="182"/>
    </row>
    <row r="760" spans="1:9">
      <c r="A760" s="136" t="s">
        <v>88</v>
      </c>
      <c r="B760" s="149" t="s">
        <v>269</v>
      </c>
      <c r="C760" s="130">
        <v>85.74</v>
      </c>
      <c r="D760" s="130">
        <v>91.48</v>
      </c>
      <c r="E760" s="132" t="s">
        <v>701</v>
      </c>
      <c r="G760" s="182"/>
      <c r="H760" s="182"/>
      <c r="I760" s="182"/>
    </row>
    <row r="761" spans="1:9">
      <c r="A761" s="136" t="s">
        <v>89</v>
      </c>
      <c r="B761" s="149" t="s">
        <v>269</v>
      </c>
      <c r="C761" s="130">
        <v>95.46</v>
      </c>
      <c r="D761" s="130">
        <v>101.71</v>
      </c>
      <c r="E761" s="132" t="s">
        <v>701</v>
      </c>
      <c r="G761" s="182"/>
      <c r="H761" s="182"/>
      <c r="I761" s="182"/>
    </row>
    <row r="762" spans="1:9">
      <c r="A762" s="136" t="s">
        <v>90</v>
      </c>
      <c r="B762" s="149" t="s">
        <v>269</v>
      </c>
      <c r="C762" s="130">
        <v>67.67</v>
      </c>
      <c r="D762" s="130">
        <v>71.77</v>
      </c>
      <c r="E762" s="132" t="s">
        <v>701</v>
      </c>
      <c r="G762" s="182"/>
      <c r="H762" s="182"/>
      <c r="I762" s="182"/>
    </row>
    <row r="763" spans="1:9">
      <c r="A763" s="136" t="s">
        <v>91</v>
      </c>
      <c r="B763" s="149" t="s">
        <v>269</v>
      </c>
      <c r="C763" s="130">
        <v>88.05</v>
      </c>
      <c r="D763" s="130">
        <v>93.11</v>
      </c>
      <c r="E763" s="132" t="s">
        <v>701</v>
      </c>
      <c r="G763" s="182"/>
      <c r="H763" s="182"/>
      <c r="I763" s="182"/>
    </row>
    <row r="764" spans="1:9">
      <c r="A764" s="136" t="s">
        <v>92</v>
      </c>
      <c r="B764" s="149" t="s">
        <v>269</v>
      </c>
      <c r="C764" s="130">
        <v>74.61</v>
      </c>
      <c r="D764" s="130">
        <v>79.58</v>
      </c>
      <c r="E764" s="132" t="s">
        <v>701</v>
      </c>
      <c r="G764" s="182"/>
      <c r="H764" s="182"/>
      <c r="I764" s="182"/>
    </row>
    <row r="765" spans="1:9">
      <c r="A765" s="136" t="s">
        <v>93</v>
      </c>
      <c r="B765" s="149" t="s">
        <v>269</v>
      </c>
      <c r="C765" s="130">
        <v>54.35</v>
      </c>
      <c r="D765" s="130">
        <v>57.28</v>
      </c>
      <c r="E765" s="132" t="s">
        <v>701</v>
      </c>
      <c r="G765" s="182"/>
      <c r="H765" s="182"/>
      <c r="I765" s="182"/>
    </row>
    <row r="766" spans="1:9">
      <c r="A766" s="136" t="s">
        <v>94</v>
      </c>
      <c r="B766" s="149" t="s">
        <v>269</v>
      </c>
      <c r="C766" s="130">
        <v>34.46</v>
      </c>
      <c r="D766" s="130">
        <v>36.409999999999997</v>
      </c>
      <c r="E766" s="132" t="s">
        <v>701</v>
      </c>
      <c r="G766" s="182"/>
      <c r="H766" s="182"/>
      <c r="I766" s="182"/>
    </row>
    <row r="767" spans="1:9">
      <c r="A767" s="136" t="s">
        <v>95</v>
      </c>
      <c r="B767" s="149" t="s">
        <v>269</v>
      </c>
      <c r="C767" s="130">
        <v>70.430000000000007</v>
      </c>
      <c r="D767" s="130">
        <v>74.989999999999995</v>
      </c>
      <c r="E767" s="132" t="s">
        <v>701</v>
      </c>
      <c r="G767" s="182"/>
      <c r="H767" s="182"/>
      <c r="I767" s="182"/>
    </row>
    <row r="768" spans="1:9">
      <c r="A768" s="136" t="s">
        <v>96</v>
      </c>
      <c r="B768" s="149" t="s">
        <v>269</v>
      </c>
      <c r="C768" s="130">
        <v>53.99</v>
      </c>
      <c r="D768" s="130">
        <v>57.58</v>
      </c>
      <c r="E768" s="132" t="s">
        <v>701</v>
      </c>
      <c r="G768" s="182"/>
      <c r="H768" s="182"/>
      <c r="I768" s="182"/>
    </row>
    <row r="769" spans="1:9">
      <c r="A769" s="136" t="s">
        <v>97</v>
      </c>
      <c r="B769" s="149" t="s">
        <v>269</v>
      </c>
      <c r="C769" s="130">
        <v>83.7</v>
      </c>
      <c r="D769" s="130">
        <v>88.89</v>
      </c>
      <c r="E769" s="132" t="s">
        <v>701</v>
      </c>
      <c r="G769" s="182"/>
      <c r="H769" s="182"/>
      <c r="I769" s="182"/>
    </row>
    <row r="770" spans="1:9">
      <c r="A770" s="136" t="s">
        <v>243</v>
      </c>
      <c r="B770" s="149" t="s">
        <v>269</v>
      </c>
      <c r="C770" s="130">
        <v>111.8</v>
      </c>
      <c r="D770" s="130">
        <v>118.76</v>
      </c>
      <c r="E770" s="132" t="s">
        <v>701</v>
      </c>
      <c r="G770" s="182"/>
      <c r="H770" s="182"/>
      <c r="I770" s="182"/>
    </row>
    <row r="771" spans="1:9">
      <c r="A771" s="136" t="s">
        <v>244</v>
      </c>
      <c r="B771" s="149" t="s">
        <v>269</v>
      </c>
      <c r="C771" s="130">
        <v>59.51</v>
      </c>
      <c r="D771" s="130">
        <v>64.03</v>
      </c>
      <c r="E771" s="132" t="s">
        <v>701</v>
      </c>
      <c r="G771" s="182"/>
      <c r="H771" s="182"/>
      <c r="I771" s="182"/>
    </row>
    <row r="772" spans="1:9">
      <c r="A772" s="136" t="s">
        <v>98</v>
      </c>
      <c r="B772" s="149" t="s">
        <v>269</v>
      </c>
      <c r="C772" s="130">
        <v>69.680000000000007</v>
      </c>
      <c r="D772" s="130">
        <v>73.88</v>
      </c>
      <c r="E772" s="132" t="s">
        <v>701</v>
      </c>
      <c r="G772" s="182"/>
      <c r="H772" s="182"/>
      <c r="I772" s="182"/>
    </row>
    <row r="773" spans="1:9">
      <c r="A773" s="136" t="s">
        <v>245</v>
      </c>
      <c r="B773" s="149" t="s">
        <v>269</v>
      </c>
      <c r="C773" s="130">
        <v>85.85</v>
      </c>
      <c r="D773" s="130">
        <v>91.47</v>
      </c>
      <c r="E773" s="132" t="s">
        <v>701</v>
      </c>
      <c r="G773" s="182"/>
      <c r="H773" s="182"/>
      <c r="I773" s="182"/>
    </row>
    <row r="774" spans="1:9">
      <c r="A774" s="136" t="s">
        <v>99</v>
      </c>
      <c r="B774" s="149" t="s">
        <v>269</v>
      </c>
      <c r="C774" s="130">
        <v>87.5</v>
      </c>
      <c r="D774" s="130">
        <v>92.39</v>
      </c>
      <c r="E774" s="132" t="s">
        <v>701</v>
      </c>
      <c r="G774" s="182"/>
      <c r="H774" s="182"/>
      <c r="I774" s="182"/>
    </row>
    <row r="775" spans="1:9">
      <c r="A775" s="136" t="s">
        <v>100</v>
      </c>
      <c r="B775" s="149" t="s">
        <v>269</v>
      </c>
      <c r="C775" s="130">
        <v>60.82</v>
      </c>
      <c r="D775" s="130">
        <v>65.010000000000005</v>
      </c>
      <c r="E775" s="132" t="s">
        <v>701</v>
      </c>
      <c r="G775" s="182"/>
      <c r="H775" s="182"/>
      <c r="I775" s="182"/>
    </row>
    <row r="776" spans="1:9">
      <c r="A776" s="136" t="s">
        <v>101</v>
      </c>
      <c r="B776" s="149" t="s">
        <v>269</v>
      </c>
      <c r="C776" s="130">
        <v>78.989999999999995</v>
      </c>
      <c r="D776" s="130">
        <v>83.58</v>
      </c>
      <c r="E776" s="132" t="s">
        <v>701</v>
      </c>
      <c r="G776" s="182"/>
      <c r="H776" s="182"/>
      <c r="I776" s="182"/>
    </row>
    <row r="777" spans="1:9">
      <c r="A777" s="136" t="s">
        <v>102</v>
      </c>
      <c r="B777" s="149" t="s">
        <v>269</v>
      </c>
      <c r="C777" s="130">
        <v>34.19</v>
      </c>
      <c r="D777" s="130">
        <v>36.53</v>
      </c>
      <c r="E777" s="132" t="s">
        <v>701</v>
      </c>
      <c r="G777" s="182"/>
      <c r="H777" s="182"/>
      <c r="I777" s="182"/>
    </row>
    <row r="778" spans="1:9">
      <c r="A778" s="136" t="s">
        <v>103</v>
      </c>
      <c r="B778" s="149" t="s">
        <v>269</v>
      </c>
      <c r="C778" s="130">
        <v>60.36</v>
      </c>
      <c r="D778" s="130">
        <v>64.2</v>
      </c>
      <c r="E778" s="132" t="s">
        <v>701</v>
      </c>
      <c r="G778" s="182"/>
      <c r="H778" s="182"/>
      <c r="I778" s="182"/>
    </row>
    <row r="779" spans="1:9">
      <c r="A779" s="136" t="s">
        <v>104</v>
      </c>
      <c r="B779" s="149" t="s">
        <v>269</v>
      </c>
      <c r="C779" s="130">
        <v>46.2</v>
      </c>
      <c r="D779" s="130">
        <v>48.92</v>
      </c>
      <c r="E779" s="132" t="s">
        <v>701</v>
      </c>
      <c r="G779" s="182"/>
      <c r="H779" s="182"/>
      <c r="I779" s="182"/>
    </row>
    <row r="780" spans="1:9">
      <c r="A780" s="136" t="s">
        <v>105</v>
      </c>
      <c r="B780" s="149" t="s">
        <v>269</v>
      </c>
      <c r="C780" s="130">
        <v>83.1</v>
      </c>
      <c r="D780" s="130">
        <v>87.92</v>
      </c>
      <c r="E780" s="132" t="s">
        <v>701</v>
      </c>
      <c r="G780" s="182"/>
      <c r="H780" s="182"/>
      <c r="I780" s="182"/>
    </row>
    <row r="781" spans="1:9">
      <c r="A781" s="136" t="s">
        <v>106</v>
      </c>
      <c r="B781" s="149" t="s">
        <v>269</v>
      </c>
      <c r="C781" s="130">
        <v>68.22</v>
      </c>
      <c r="D781" s="130">
        <v>72.400000000000006</v>
      </c>
      <c r="E781" s="132" t="s">
        <v>701</v>
      </c>
      <c r="G781" s="182"/>
      <c r="H781" s="182"/>
      <c r="I781" s="182"/>
    </row>
    <row r="782" spans="1:9">
      <c r="A782" s="136" t="s">
        <v>107</v>
      </c>
      <c r="B782" s="149" t="s">
        <v>269</v>
      </c>
      <c r="C782" s="130">
        <v>110.76</v>
      </c>
      <c r="D782" s="130">
        <v>116.99</v>
      </c>
      <c r="E782" s="132" t="s">
        <v>701</v>
      </c>
      <c r="G782" s="182"/>
      <c r="H782" s="182"/>
      <c r="I782" s="182"/>
    </row>
    <row r="783" spans="1:9">
      <c r="A783" s="136" t="s">
        <v>108</v>
      </c>
      <c r="B783" s="149" t="s">
        <v>269</v>
      </c>
      <c r="C783" s="130">
        <v>89.09</v>
      </c>
      <c r="D783" s="130">
        <v>95.23</v>
      </c>
      <c r="E783" s="132" t="s">
        <v>701</v>
      </c>
      <c r="G783" s="182"/>
      <c r="H783" s="182"/>
      <c r="I783" s="182"/>
    </row>
    <row r="784" spans="1:9">
      <c r="A784" s="136" t="s">
        <v>109</v>
      </c>
      <c r="B784" s="149" t="s">
        <v>269</v>
      </c>
      <c r="C784" s="130">
        <v>113.02</v>
      </c>
      <c r="D784" s="130">
        <v>120.55</v>
      </c>
      <c r="E784" s="132" t="s">
        <v>701</v>
      </c>
      <c r="G784" s="182"/>
      <c r="H784" s="182"/>
      <c r="I784" s="182"/>
    </row>
    <row r="785" spans="1:9">
      <c r="A785" s="136" t="s">
        <v>110</v>
      </c>
      <c r="B785" s="149" t="s">
        <v>269</v>
      </c>
      <c r="C785" s="130">
        <v>36.99</v>
      </c>
      <c r="D785" s="130">
        <v>39.29</v>
      </c>
      <c r="E785" s="130">
        <v>43.38</v>
      </c>
      <c r="G785" s="182"/>
      <c r="H785" s="182"/>
      <c r="I785" s="182"/>
    </row>
    <row r="786" spans="1:9">
      <c r="A786" s="136" t="s">
        <v>246</v>
      </c>
      <c r="B786" s="149" t="s">
        <v>269</v>
      </c>
      <c r="C786" s="130">
        <v>68.25</v>
      </c>
      <c r="D786" s="130">
        <v>72.02</v>
      </c>
      <c r="E786" s="132" t="s">
        <v>701</v>
      </c>
      <c r="G786" s="182"/>
      <c r="H786" s="182"/>
      <c r="I786" s="182"/>
    </row>
    <row r="787" spans="1:9">
      <c r="A787" s="136" t="s">
        <v>111</v>
      </c>
      <c r="B787" s="149" t="s">
        <v>269</v>
      </c>
      <c r="C787" s="130">
        <v>67.97</v>
      </c>
      <c r="D787" s="130">
        <v>72.22</v>
      </c>
      <c r="E787" s="132" t="s">
        <v>701</v>
      </c>
      <c r="G787" s="182"/>
      <c r="H787" s="182"/>
      <c r="I787" s="182"/>
    </row>
    <row r="788" spans="1:9">
      <c r="A788" s="136" t="s">
        <v>112</v>
      </c>
      <c r="B788" s="149" t="s">
        <v>269</v>
      </c>
      <c r="C788" s="130">
        <v>52.15</v>
      </c>
      <c r="D788" s="130">
        <v>55.48</v>
      </c>
      <c r="E788" s="132" t="s">
        <v>701</v>
      </c>
      <c r="G788" s="182"/>
      <c r="H788" s="182"/>
      <c r="I788" s="182"/>
    </row>
    <row r="789" spans="1:9">
      <c r="A789" s="136" t="s">
        <v>247</v>
      </c>
      <c r="B789" s="149" t="s">
        <v>269</v>
      </c>
      <c r="C789" s="130">
        <v>88.58</v>
      </c>
      <c r="D789" s="130">
        <v>94.08</v>
      </c>
      <c r="E789" s="132" t="s">
        <v>701</v>
      </c>
      <c r="G789" s="182"/>
      <c r="H789" s="182"/>
      <c r="I789" s="182"/>
    </row>
    <row r="790" spans="1:9">
      <c r="A790" s="136" t="s">
        <v>113</v>
      </c>
      <c r="B790" s="149" t="s">
        <v>269</v>
      </c>
      <c r="C790" s="130">
        <v>51.14</v>
      </c>
      <c r="D790" s="130">
        <v>55.06</v>
      </c>
      <c r="E790" s="132" t="s">
        <v>701</v>
      </c>
      <c r="G790" s="182"/>
      <c r="H790" s="182"/>
      <c r="I790" s="182"/>
    </row>
    <row r="791" spans="1:9">
      <c r="A791" s="136" t="s">
        <v>114</v>
      </c>
      <c r="B791" s="149" t="s">
        <v>269</v>
      </c>
      <c r="C791" s="130">
        <v>37.75</v>
      </c>
      <c r="D791" s="130">
        <v>40.14</v>
      </c>
      <c r="E791" s="132" t="s">
        <v>701</v>
      </c>
      <c r="G791" s="182"/>
      <c r="H791" s="182"/>
      <c r="I791" s="182"/>
    </row>
    <row r="792" spans="1:9">
      <c r="A792" s="136" t="s">
        <v>248</v>
      </c>
      <c r="B792" s="149" t="s">
        <v>269</v>
      </c>
      <c r="C792" s="130">
        <v>71.11</v>
      </c>
      <c r="D792" s="130">
        <v>75.56</v>
      </c>
      <c r="E792" s="132" t="s">
        <v>701</v>
      </c>
      <c r="G792" s="182"/>
      <c r="H792" s="182"/>
      <c r="I792" s="182"/>
    </row>
    <row r="793" spans="1:9">
      <c r="A793" s="136" t="s">
        <v>115</v>
      </c>
      <c r="B793" s="149" t="s">
        <v>269</v>
      </c>
      <c r="C793" s="130">
        <v>58.89</v>
      </c>
      <c r="D793" s="130">
        <v>62.22</v>
      </c>
      <c r="E793" s="130">
        <v>68.849999999999994</v>
      </c>
      <c r="G793" s="182"/>
      <c r="H793" s="182"/>
      <c r="I793" s="182"/>
    </row>
    <row r="794" spans="1:9">
      <c r="A794" s="136" t="s">
        <v>116</v>
      </c>
      <c r="B794" s="149" t="s">
        <v>269</v>
      </c>
      <c r="C794" s="130">
        <v>73.91</v>
      </c>
      <c r="D794" s="130">
        <v>78.36</v>
      </c>
      <c r="E794" s="130">
        <v>86.87</v>
      </c>
      <c r="G794" s="182"/>
      <c r="H794" s="182"/>
      <c r="I794" s="182"/>
    </row>
    <row r="795" spans="1:9">
      <c r="A795" s="136" t="s">
        <v>41</v>
      </c>
      <c r="B795" s="149" t="s">
        <v>269</v>
      </c>
      <c r="C795" s="130">
        <v>42.49</v>
      </c>
      <c r="D795" s="130">
        <v>45.42</v>
      </c>
      <c r="E795" s="130">
        <v>50.07</v>
      </c>
      <c r="G795" s="182"/>
      <c r="H795" s="182"/>
      <c r="I795" s="182"/>
    </row>
    <row r="796" spans="1:9">
      <c r="A796" s="136" t="s">
        <v>117</v>
      </c>
      <c r="B796" s="149" t="s">
        <v>269</v>
      </c>
      <c r="C796" s="130">
        <v>68.94</v>
      </c>
      <c r="D796" s="130">
        <v>73.319999999999993</v>
      </c>
      <c r="E796" s="132" t="s">
        <v>701</v>
      </c>
      <c r="G796" s="182"/>
      <c r="H796" s="182"/>
      <c r="I796" s="182"/>
    </row>
    <row r="797" spans="1:9">
      <c r="A797" s="136" t="s">
        <v>118</v>
      </c>
      <c r="B797" s="149" t="s">
        <v>269</v>
      </c>
      <c r="C797" s="130">
        <v>51.18</v>
      </c>
      <c r="D797" s="130">
        <v>54.25</v>
      </c>
      <c r="E797" s="132" t="s">
        <v>701</v>
      </c>
      <c r="G797" s="182"/>
      <c r="H797" s="182"/>
      <c r="I797" s="182"/>
    </row>
    <row r="798" spans="1:9">
      <c r="A798" s="136" t="s">
        <v>119</v>
      </c>
      <c r="B798" s="149" t="s">
        <v>269</v>
      </c>
      <c r="C798" s="130">
        <v>59.98</v>
      </c>
      <c r="D798" s="130">
        <v>64.150000000000006</v>
      </c>
      <c r="E798" s="130">
        <v>70.73</v>
      </c>
      <c r="G798" s="182"/>
      <c r="H798" s="182"/>
      <c r="I798" s="182"/>
    </row>
    <row r="799" spans="1:9">
      <c r="A799" s="136" t="s">
        <v>120</v>
      </c>
      <c r="B799" s="149" t="s">
        <v>269</v>
      </c>
      <c r="C799" s="130">
        <v>113.33</v>
      </c>
      <c r="D799" s="130">
        <v>120.51</v>
      </c>
      <c r="E799" s="130">
        <v>131.51</v>
      </c>
      <c r="G799" s="182"/>
      <c r="H799" s="182"/>
      <c r="I799" s="182"/>
    </row>
    <row r="800" spans="1:9">
      <c r="A800" s="136" t="s">
        <v>121</v>
      </c>
      <c r="B800" s="149" t="s">
        <v>269</v>
      </c>
      <c r="C800" s="130">
        <v>88.1</v>
      </c>
      <c r="D800" s="130">
        <v>94.27</v>
      </c>
      <c r="E800" s="130">
        <v>102.79</v>
      </c>
      <c r="G800" s="182"/>
      <c r="H800" s="182"/>
      <c r="I800" s="182"/>
    </row>
    <row r="801" spans="1:9">
      <c r="A801" s="136" t="s">
        <v>122</v>
      </c>
      <c r="B801" s="149" t="s">
        <v>269</v>
      </c>
      <c r="C801" s="130">
        <v>67.53</v>
      </c>
      <c r="D801" s="130">
        <v>71.44</v>
      </c>
      <c r="E801" s="132" t="s">
        <v>701</v>
      </c>
      <c r="G801" s="182"/>
      <c r="H801" s="182"/>
      <c r="I801" s="182"/>
    </row>
    <row r="802" spans="1:9">
      <c r="A802" s="136" t="s">
        <v>123</v>
      </c>
      <c r="B802" s="149" t="s">
        <v>269</v>
      </c>
      <c r="C802" s="130">
        <v>53.83</v>
      </c>
      <c r="D802" s="130">
        <v>57.12</v>
      </c>
      <c r="E802" s="132" t="s">
        <v>701</v>
      </c>
      <c r="G802" s="182"/>
      <c r="H802" s="182"/>
      <c r="I802" s="182"/>
    </row>
    <row r="803" spans="1:9">
      <c r="A803" s="136" t="s">
        <v>124</v>
      </c>
      <c r="B803" s="149" t="s">
        <v>269</v>
      </c>
      <c r="C803" s="130">
        <v>41.84</v>
      </c>
      <c r="D803" s="130">
        <v>44.65</v>
      </c>
      <c r="E803" s="132" t="s">
        <v>701</v>
      </c>
      <c r="G803" s="182"/>
      <c r="H803" s="182"/>
      <c r="I803" s="182"/>
    </row>
    <row r="804" spans="1:9">
      <c r="A804" s="136" t="s">
        <v>249</v>
      </c>
      <c r="B804" s="149" t="s">
        <v>269</v>
      </c>
      <c r="C804" s="130">
        <v>69.67</v>
      </c>
      <c r="D804" s="130">
        <v>74.02</v>
      </c>
      <c r="E804" s="132" t="s">
        <v>701</v>
      </c>
      <c r="G804" s="182"/>
      <c r="H804" s="182"/>
      <c r="I804" s="182"/>
    </row>
    <row r="805" spans="1:9">
      <c r="A805" s="136" t="s">
        <v>250</v>
      </c>
      <c r="B805" s="149" t="s">
        <v>269</v>
      </c>
      <c r="C805" s="130">
        <v>35.39</v>
      </c>
      <c r="D805" s="130">
        <v>37.369999999999997</v>
      </c>
      <c r="E805" s="132" t="s">
        <v>701</v>
      </c>
      <c r="G805" s="182"/>
      <c r="H805" s="182"/>
      <c r="I805" s="182"/>
    </row>
    <row r="806" spans="1:9">
      <c r="A806" s="136" t="s">
        <v>125</v>
      </c>
      <c r="B806" s="149" t="s">
        <v>269</v>
      </c>
      <c r="C806" s="130">
        <v>67.849999999999994</v>
      </c>
      <c r="D806" s="130">
        <v>72.13</v>
      </c>
      <c r="E806" s="132" t="s">
        <v>701</v>
      </c>
      <c r="G806" s="182"/>
      <c r="H806" s="182"/>
      <c r="I806" s="182"/>
    </row>
    <row r="807" spans="1:9">
      <c r="A807" s="136" t="s">
        <v>251</v>
      </c>
      <c r="B807" s="149" t="s">
        <v>269</v>
      </c>
      <c r="C807" s="130">
        <v>89.6</v>
      </c>
      <c r="D807" s="130">
        <v>95.51</v>
      </c>
      <c r="E807" s="132" t="s">
        <v>701</v>
      </c>
      <c r="G807" s="182"/>
      <c r="H807" s="182"/>
      <c r="I807" s="182"/>
    </row>
    <row r="808" spans="1:9">
      <c r="A808" s="136" t="s">
        <v>252</v>
      </c>
      <c r="B808" s="149" t="s">
        <v>269</v>
      </c>
      <c r="C808" s="130">
        <v>110.01</v>
      </c>
      <c r="D808" s="130">
        <v>116.26</v>
      </c>
      <c r="E808" s="132" t="s">
        <v>701</v>
      </c>
      <c r="G808" s="182"/>
      <c r="H808" s="182"/>
      <c r="I808" s="182"/>
    </row>
    <row r="809" spans="1:9">
      <c r="A809" s="136" t="s">
        <v>126</v>
      </c>
      <c r="B809" s="149" t="s">
        <v>269</v>
      </c>
      <c r="C809" s="130">
        <v>47.59</v>
      </c>
      <c r="D809" s="130">
        <v>49.89</v>
      </c>
      <c r="E809" s="132" t="s">
        <v>701</v>
      </c>
      <c r="G809" s="182"/>
      <c r="H809" s="182"/>
      <c r="I809" s="182"/>
    </row>
    <row r="810" spans="1:9">
      <c r="A810" s="136" t="s">
        <v>127</v>
      </c>
      <c r="B810" s="149" t="s">
        <v>269</v>
      </c>
      <c r="C810" s="130">
        <v>38.08</v>
      </c>
      <c r="D810" s="130">
        <v>40.47</v>
      </c>
      <c r="E810" s="132" t="s">
        <v>701</v>
      </c>
      <c r="G810" s="182"/>
      <c r="H810" s="182"/>
      <c r="I810" s="182"/>
    </row>
    <row r="811" spans="1:9">
      <c r="A811" s="136" t="s">
        <v>128</v>
      </c>
      <c r="B811" s="149" t="s">
        <v>269</v>
      </c>
      <c r="C811" s="130">
        <v>51.9</v>
      </c>
      <c r="D811" s="130">
        <v>55.17</v>
      </c>
      <c r="E811" s="132" t="s">
        <v>701</v>
      </c>
      <c r="G811" s="182"/>
      <c r="H811" s="182"/>
      <c r="I811" s="182"/>
    </row>
    <row r="812" spans="1:9">
      <c r="A812" s="136" t="s">
        <v>129</v>
      </c>
      <c r="B812" s="149" t="s">
        <v>269</v>
      </c>
      <c r="C812" s="130">
        <v>72.38</v>
      </c>
      <c r="D812" s="130">
        <v>76.89</v>
      </c>
      <c r="E812" s="132" t="s">
        <v>701</v>
      </c>
      <c r="G812" s="182"/>
      <c r="H812" s="182"/>
      <c r="I812" s="182"/>
    </row>
    <row r="813" spans="1:9">
      <c r="A813" s="136" t="s">
        <v>130</v>
      </c>
      <c r="B813" s="149" t="s">
        <v>269</v>
      </c>
      <c r="C813" s="130">
        <v>75.12</v>
      </c>
      <c r="D813" s="130">
        <v>80.08</v>
      </c>
      <c r="E813" s="132" t="s">
        <v>701</v>
      </c>
      <c r="G813" s="182"/>
      <c r="H813" s="182"/>
      <c r="I813" s="182"/>
    </row>
    <row r="814" spans="1:9">
      <c r="A814" s="136" t="s">
        <v>131</v>
      </c>
      <c r="B814" s="149" t="s">
        <v>269</v>
      </c>
      <c r="C814" s="130">
        <v>64.040000000000006</v>
      </c>
      <c r="D814" s="130">
        <v>68.16</v>
      </c>
      <c r="E814" s="132" t="s">
        <v>701</v>
      </c>
      <c r="G814" s="182"/>
      <c r="H814" s="182"/>
      <c r="I814" s="182"/>
    </row>
    <row r="815" spans="1:9">
      <c r="A815" s="136" t="s">
        <v>132</v>
      </c>
      <c r="B815" s="149" t="s">
        <v>269</v>
      </c>
      <c r="C815" s="130">
        <v>46.07</v>
      </c>
      <c r="D815" s="130">
        <v>49</v>
      </c>
      <c r="E815" s="132" t="s">
        <v>701</v>
      </c>
      <c r="G815" s="182"/>
      <c r="H815" s="182"/>
      <c r="I815" s="182"/>
    </row>
    <row r="816" spans="1:9">
      <c r="A816" s="136" t="s">
        <v>253</v>
      </c>
      <c r="B816" s="149" t="s">
        <v>269</v>
      </c>
      <c r="C816" s="130">
        <v>62.53</v>
      </c>
      <c r="D816" s="130">
        <v>66.05</v>
      </c>
      <c r="E816" s="132" t="s">
        <v>701</v>
      </c>
      <c r="G816" s="182"/>
      <c r="H816" s="182"/>
      <c r="I816" s="182"/>
    </row>
    <row r="817" spans="1:9">
      <c r="A817" s="136" t="s">
        <v>133</v>
      </c>
      <c r="B817" s="149" t="s">
        <v>269</v>
      </c>
      <c r="C817" s="130">
        <v>70.040000000000006</v>
      </c>
      <c r="D817" s="130">
        <v>74.930000000000007</v>
      </c>
      <c r="E817" s="132" t="s">
        <v>701</v>
      </c>
      <c r="G817" s="182"/>
      <c r="H817" s="182"/>
      <c r="I817" s="182"/>
    </row>
    <row r="818" spans="1:9">
      <c r="A818" s="136" t="s">
        <v>134</v>
      </c>
      <c r="B818" s="149" t="s">
        <v>269</v>
      </c>
      <c r="C818" s="130">
        <v>45.2</v>
      </c>
      <c r="D818" s="130">
        <v>47.73</v>
      </c>
      <c r="E818" s="132" t="s">
        <v>701</v>
      </c>
      <c r="G818" s="182"/>
      <c r="H818" s="182"/>
      <c r="I818" s="182"/>
    </row>
    <row r="819" spans="1:9">
      <c r="A819" s="136" t="s">
        <v>135</v>
      </c>
      <c r="B819" s="149" t="s">
        <v>269</v>
      </c>
      <c r="C819" s="130">
        <v>84.56</v>
      </c>
      <c r="D819" s="130">
        <v>89.36</v>
      </c>
      <c r="E819" s="132" t="s">
        <v>701</v>
      </c>
      <c r="G819" s="182"/>
      <c r="H819" s="182"/>
      <c r="I819" s="182"/>
    </row>
    <row r="820" spans="1:9">
      <c r="A820" s="136" t="s">
        <v>136</v>
      </c>
      <c r="B820" s="149" t="s">
        <v>269</v>
      </c>
      <c r="C820" s="130">
        <v>67.680000000000007</v>
      </c>
      <c r="D820" s="130">
        <v>72.19</v>
      </c>
      <c r="E820" s="132" t="s">
        <v>701</v>
      </c>
      <c r="G820" s="182"/>
      <c r="H820" s="182"/>
      <c r="I820" s="182"/>
    </row>
    <row r="821" spans="1:9">
      <c r="A821" s="136" t="s">
        <v>137</v>
      </c>
      <c r="B821" s="149" t="s">
        <v>269</v>
      </c>
      <c r="C821" s="130">
        <v>81.39</v>
      </c>
      <c r="D821" s="130">
        <v>86.45</v>
      </c>
      <c r="E821" s="132" t="s">
        <v>701</v>
      </c>
      <c r="G821" s="182"/>
      <c r="H821" s="182"/>
      <c r="I821" s="182"/>
    </row>
    <row r="822" spans="1:9">
      <c r="A822" s="136" t="s">
        <v>138</v>
      </c>
      <c r="B822" s="149" t="s">
        <v>269</v>
      </c>
      <c r="C822" s="130">
        <v>61.08</v>
      </c>
      <c r="D822" s="130">
        <v>64.66</v>
      </c>
      <c r="E822" s="132" t="s">
        <v>701</v>
      </c>
      <c r="G822" s="182"/>
      <c r="H822" s="182"/>
      <c r="I822" s="182"/>
    </row>
    <row r="823" spans="1:9">
      <c r="A823" s="136" t="s">
        <v>139</v>
      </c>
      <c r="B823" s="149" t="s">
        <v>269</v>
      </c>
      <c r="C823" s="130">
        <v>103.67</v>
      </c>
      <c r="D823" s="130">
        <v>110.25</v>
      </c>
      <c r="E823" s="132" t="s">
        <v>701</v>
      </c>
      <c r="G823" s="182"/>
      <c r="H823" s="182"/>
      <c r="I823" s="182"/>
    </row>
    <row r="824" spans="1:9">
      <c r="A824" s="136" t="s">
        <v>140</v>
      </c>
      <c r="B824" s="149" t="s">
        <v>269</v>
      </c>
      <c r="C824" s="130">
        <v>47.25</v>
      </c>
      <c r="D824" s="130">
        <v>50.57</v>
      </c>
      <c r="E824" s="132" t="s">
        <v>701</v>
      </c>
      <c r="G824" s="182"/>
      <c r="H824" s="182"/>
      <c r="I824" s="182"/>
    </row>
    <row r="825" spans="1:9">
      <c r="A825" s="136" t="s">
        <v>141</v>
      </c>
      <c r="B825" s="149" t="s">
        <v>269</v>
      </c>
      <c r="C825" s="130">
        <v>84.01</v>
      </c>
      <c r="D825" s="130">
        <v>89.37</v>
      </c>
      <c r="E825" s="132" t="s">
        <v>701</v>
      </c>
      <c r="G825" s="182"/>
      <c r="H825" s="182"/>
      <c r="I825" s="182"/>
    </row>
    <row r="826" spans="1:9">
      <c r="A826" s="136" t="s">
        <v>142</v>
      </c>
      <c r="B826" s="149" t="s">
        <v>269</v>
      </c>
      <c r="C826" s="130">
        <v>128.57</v>
      </c>
      <c r="D826" s="130">
        <v>137.38</v>
      </c>
      <c r="E826" s="132" t="s">
        <v>701</v>
      </c>
      <c r="G826" s="182"/>
      <c r="H826" s="182"/>
      <c r="I826" s="182"/>
    </row>
    <row r="827" spans="1:9">
      <c r="A827" s="136" t="s">
        <v>143</v>
      </c>
      <c r="B827" s="149" t="s">
        <v>269</v>
      </c>
      <c r="C827" s="130">
        <v>59.83</v>
      </c>
      <c r="D827" s="130">
        <v>63.75</v>
      </c>
      <c r="E827" s="132" t="s">
        <v>701</v>
      </c>
      <c r="G827" s="182"/>
      <c r="H827" s="182"/>
      <c r="I827" s="182"/>
    </row>
    <row r="828" spans="1:9">
      <c r="A828" s="136" t="s">
        <v>189</v>
      </c>
      <c r="B828" s="149" t="s">
        <v>269</v>
      </c>
      <c r="C828" s="130" t="s">
        <v>701</v>
      </c>
      <c r="D828" s="130">
        <v>149.69</v>
      </c>
      <c r="E828" s="132" t="s">
        <v>701</v>
      </c>
      <c r="G828" s="182"/>
      <c r="H828" s="182"/>
      <c r="I828" s="182"/>
    </row>
    <row r="829" spans="1:9">
      <c r="A829" s="136" t="s">
        <v>144</v>
      </c>
      <c r="B829" s="149" t="s">
        <v>269</v>
      </c>
      <c r="C829" s="130">
        <v>103.59</v>
      </c>
      <c r="D829" s="130">
        <v>110.78</v>
      </c>
      <c r="E829" s="132" t="s">
        <v>701</v>
      </c>
      <c r="G829" s="182"/>
      <c r="H829" s="182"/>
      <c r="I829" s="182"/>
    </row>
    <row r="830" spans="1:9">
      <c r="A830" s="136" t="s">
        <v>254</v>
      </c>
      <c r="B830" s="149" t="s">
        <v>269</v>
      </c>
      <c r="C830" s="130">
        <v>65.540000000000006</v>
      </c>
      <c r="D830" s="130">
        <v>70.02</v>
      </c>
      <c r="E830" s="132" t="s">
        <v>701</v>
      </c>
      <c r="G830" s="182"/>
      <c r="H830" s="182"/>
      <c r="I830" s="182"/>
    </row>
    <row r="831" spans="1:9">
      <c r="A831" s="136" t="s">
        <v>145</v>
      </c>
      <c r="B831" s="149" t="s">
        <v>269</v>
      </c>
      <c r="C831" s="130">
        <v>90.74</v>
      </c>
      <c r="D831" s="130">
        <v>96.81</v>
      </c>
      <c r="E831" s="132" t="s">
        <v>701</v>
      </c>
      <c r="G831" s="182"/>
      <c r="H831" s="182"/>
      <c r="I831" s="182"/>
    </row>
    <row r="832" spans="1:9">
      <c r="A832" s="136" t="s">
        <v>146</v>
      </c>
      <c r="B832" s="149" t="s">
        <v>269</v>
      </c>
      <c r="C832" s="130">
        <v>90.77</v>
      </c>
      <c r="D832" s="130">
        <v>96.47</v>
      </c>
      <c r="E832" s="132" t="s">
        <v>701</v>
      </c>
      <c r="G832" s="182"/>
      <c r="H832" s="182"/>
      <c r="I832" s="182"/>
    </row>
    <row r="833" spans="1:9">
      <c r="A833" s="136" t="s">
        <v>147</v>
      </c>
      <c r="B833" s="149" t="s">
        <v>269</v>
      </c>
      <c r="C833" s="130">
        <v>59.74</v>
      </c>
      <c r="D833" s="130">
        <v>63.54</v>
      </c>
      <c r="E833" s="132" t="s">
        <v>701</v>
      </c>
      <c r="G833" s="182"/>
      <c r="H833" s="182"/>
      <c r="I833" s="182"/>
    </row>
    <row r="834" spans="1:9">
      <c r="A834" s="136" t="s">
        <v>148</v>
      </c>
      <c r="B834" s="149" t="s">
        <v>269</v>
      </c>
      <c r="C834" s="130">
        <v>42.19</v>
      </c>
      <c r="D834" s="130">
        <v>44.75</v>
      </c>
      <c r="E834" s="132" t="s">
        <v>701</v>
      </c>
      <c r="G834" s="182"/>
      <c r="H834" s="182"/>
      <c r="I834" s="182"/>
    </row>
    <row r="835" spans="1:9">
      <c r="A835" s="136" t="s">
        <v>149</v>
      </c>
      <c r="B835" s="149" t="s">
        <v>269</v>
      </c>
      <c r="C835" s="130">
        <v>87.42</v>
      </c>
      <c r="D835" s="130">
        <v>92.55</v>
      </c>
      <c r="E835" s="132" t="s">
        <v>701</v>
      </c>
      <c r="G835" s="182"/>
      <c r="H835" s="182"/>
      <c r="I835" s="182"/>
    </row>
    <row r="836" spans="1:9">
      <c r="A836" s="136" t="s">
        <v>150</v>
      </c>
      <c r="B836" s="149" t="s">
        <v>269</v>
      </c>
      <c r="C836" s="130">
        <v>34.14</v>
      </c>
      <c r="D836" s="130">
        <v>36.729999999999997</v>
      </c>
      <c r="E836" s="132" t="s">
        <v>701</v>
      </c>
      <c r="G836" s="182"/>
      <c r="H836" s="182"/>
      <c r="I836" s="182"/>
    </row>
    <row r="837" spans="1:9">
      <c r="A837" s="136" t="s">
        <v>151</v>
      </c>
      <c r="B837" s="149" t="s">
        <v>269</v>
      </c>
      <c r="C837" s="130">
        <v>71.91</v>
      </c>
      <c r="D837" s="130">
        <v>76.78</v>
      </c>
      <c r="E837" s="132" t="s">
        <v>701</v>
      </c>
      <c r="G837" s="182"/>
      <c r="H837" s="182"/>
      <c r="I837" s="182"/>
    </row>
    <row r="838" spans="1:9">
      <c r="A838" s="136" t="s">
        <v>152</v>
      </c>
      <c r="B838" s="149" t="s">
        <v>269</v>
      </c>
      <c r="C838" s="130">
        <v>54.69</v>
      </c>
      <c r="D838" s="130">
        <v>57.87</v>
      </c>
      <c r="E838" s="132" t="s">
        <v>701</v>
      </c>
      <c r="G838" s="182"/>
      <c r="H838" s="182"/>
      <c r="I838" s="182"/>
    </row>
    <row r="839" spans="1:9">
      <c r="A839" s="136" t="s">
        <v>153</v>
      </c>
      <c r="B839" s="149" t="s">
        <v>269</v>
      </c>
      <c r="C839" s="130">
        <v>90.76</v>
      </c>
      <c r="D839" s="130">
        <v>97</v>
      </c>
      <c r="E839" s="132" t="s">
        <v>701</v>
      </c>
      <c r="G839" s="182"/>
      <c r="H839" s="182"/>
      <c r="I839" s="182"/>
    </row>
    <row r="840" spans="1:9">
      <c r="A840" s="136" t="s">
        <v>154</v>
      </c>
      <c r="B840" s="149" t="s">
        <v>269</v>
      </c>
      <c r="C840" s="130">
        <v>42.33</v>
      </c>
      <c r="D840" s="130">
        <v>44.96</v>
      </c>
      <c r="E840" s="132" t="s">
        <v>701</v>
      </c>
      <c r="G840" s="182"/>
      <c r="H840" s="182"/>
      <c r="I840" s="182"/>
    </row>
    <row r="841" spans="1:9">
      <c r="A841" s="136" t="s">
        <v>155</v>
      </c>
      <c r="B841" s="149" t="s">
        <v>269</v>
      </c>
      <c r="C841" s="130">
        <v>66.17</v>
      </c>
      <c r="D841" s="130">
        <v>70.09</v>
      </c>
      <c r="E841" s="130">
        <v>77.53</v>
      </c>
      <c r="G841" s="182"/>
      <c r="H841" s="182"/>
      <c r="I841" s="182"/>
    </row>
    <row r="842" spans="1:9">
      <c r="A842" s="136" t="s">
        <v>255</v>
      </c>
      <c r="B842" s="149" t="s">
        <v>269</v>
      </c>
      <c r="C842" s="130">
        <v>91.97</v>
      </c>
      <c r="D842" s="130">
        <v>97.44</v>
      </c>
      <c r="E842" s="130">
        <v>107.74</v>
      </c>
      <c r="G842" s="182"/>
      <c r="H842" s="182"/>
      <c r="I842" s="182"/>
    </row>
    <row r="843" spans="1:9">
      <c r="A843" s="136" t="s">
        <v>156</v>
      </c>
      <c r="B843" s="149" t="s">
        <v>269</v>
      </c>
      <c r="C843" s="130">
        <v>92.44</v>
      </c>
      <c r="D843" s="130">
        <v>98.83</v>
      </c>
      <c r="E843" s="132" t="s">
        <v>701</v>
      </c>
      <c r="G843" s="182"/>
      <c r="H843" s="182"/>
      <c r="I843" s="182"/>
    </row>
    <row r="844" spans="1:9">
      <c r="A844" s="136" t="s">
        <v>157</v>
      </c>
      <c r="B844" s="149" t="s">
        <v>269</v>
      </c>
      <c r="C844" s="130">
        <v>61.14</v>
      </c>
      <c r="D844" s="130">
        <v>64.989999999999995</v>
      </c>
      <c r="E844" s="132" t="s">
        <v>701</v>
      </c>
      <c r="G844" s="182"/>
      <c r="H844" s="182"/>
      <c r="I844" s="182"/>
    </row>
    <row r="845" spans="1:9">
      <c r="A845" s="136" t="s">
        <v>158</v>
      </c>
      <c r="B845" s="149" t="s">
        <v>269</v>
      </c>
      <c r="C845" s="130">
        <v>118.44</v>
      </c>
      <c r="D845" s="130">
        <v>126.48</v>
      </c>
      <c r="E845" s="132" t="s">
        <v>701</v>
      </c>
      <c r="G845" s="182"/>
      <c r="H845" s="182"/>
      <c r="I845" s="182"/>
    </row>
    <row r="846" spans="1:9">
      <c r="A846" s="136" t="s">
        <v>159</v>
      </c>
      <c r="B846" s="149" t="s">
        <v>269</v>
      </c>
      <c r="C846" s="130">
        <v>39.36</v>
      </c>
      <c r="D846" s="130">
        <v>41.75</v>
      </c>
      <c r="E846" s="132" t="s">
        <v>701</v>
      </c>
      <c r="G846" s="182"/>
      <c r="H846" s="182"/>
      <c r="I846" s="182"/>
    </row>
    <row r="847" spans="1:9">
      <c r="A847" s="136" t="s">
        <v>160</v>
      </c>
      <c r="B847" s="149" t="s">
        <v>269</v>
      </c>
      <c r="C847" s="130">
        <v>55.1</v>
      </c>
      <c r="D847" s="130">
        <v>58.98</v>
      </c>
      <c r="E847" s="132" t="s">
        <v>701</v>
      </c>
      <c r="G847" s="182"/>
      <c r="H847" s="182"/>
      <c r="I847" s="182"/>
    </row>
    <row r="848" spans="1:9">
      <c r="A848" s="136" t="s">
        <v>161</v>
      </c>
      <c r="B848" s="149" t="s">
        <v>269</v>
      </c>
      <c r="C848" s="130">
        <v>77.52</v>
      </c>
      <c r="D848" s="130">
        <v>82.91</v>
      </c>
      <c r="E848" s="132" t="s">
        <v>701</v>
      </c>
      <c r="G848" s="182"/>
      <c r="H848" s="182"/>
      <c r="I848" s="182"/>
    </row>
    <row r="849" spans="1:9">
      <c r="A849" s="136" t="s">
        <v>40</v>
      </c>
      <c r="B849" s="149" t="s">
        <v>269</v>
      </c>
      <c r="C849" s="130">
        <v>85.13</v>
      </c>
      <c r="D849" s="130">
        <v>90.44</v>
      </c>
      <c r="E849" s="132" t="s">
        <v>701</v>
      </c>
      <c r="G849" s="182"/>
      <c r="H849" s="182"/>
      <c r="I849" s="182"/>
    </row>
    <row r="850" spans="1:9">
      <c r="A850" s="136" t="s">
        <v>256</v>
      </c>
      <c r="B850" s="149" t="s">
        <v>269</v>
      </c>
      <c r="C850" s="130">
        <v>58.65</v>
      </c>
      <c r="D850" s="130">
        <v>62.61</v>
      </c>
      <c r="E850" s="132" t="s">
        <v>701</v>
      </c>
      <c r="G850" s="182"/>
      <c r="H850" s="182"/>
      <c r="I850" s="182"/>
    </row>
    <row r="851" spans="1:9">
      <c r="A851" s="136" t="s">
        <v>257</v>
      </c>
      <c r="B851" s="149" t="s">
        <v>269</v>
      </c>
      <c r="C851" s="130">
        <v>73.09</v>
      </c>
      <c r="D851" s="130">
        <v>77.86</v>
      </c>
      <c r="E851" s="132" t="s">
        <v>701</v>
      </c>
      <c r="G851" s="182"/>
      <c r="H851" s="182"/>
      <c r="I851" s="182"/>
    </row>
    <row r="852" spans="1:9">
      <c r="A852" s="136" t="s">
        <v>258</v>
      </c>
      <c r="B852" s="149" t="s">
        <v>269</v>
      </c>
      <c r="C852" s="130">
        <v>109.73</v>
      </c>
      <c r="D852" s="130">
        <v>116.84</v>
      </c>
      <c r="E852" s="132" t="s">
        <v>701</v>
      </c>
      <c r="G852" s="182"/>
      <c r="H852" s="182"/>
      <c r="I852" s="182"/>
    </row>
    <row r="853" spans="1:9">
      <c r="A853" s="136" t="s">
        <v>162</v>
      </c>
      <c r="B853" s="149" t="s">
        <v>269</v>
      </c>
      <c r="C853" s="130">
        <v>53.32</v>
      </c>
      <c r="D853" s="130">
        <v>56.57</v>
      </c>
      <c r="E853" s="130">
        <v>62.76</v>
      </c>
      <c r="G853" s="182"/>
      <c r="H853" s="182"/>
      <c r="I853" s="182"/>
    </row>
    <row r="854" spans="1:9">
      <c r="A854" s="136" t="s">
        <v>163</v>
      </c>
      <c r="B854" s="149" t="s">
        <v>269</v>
      </c>
      <c r="C854" s="130">
        <v>52.44</v>
      </c>
      <c r="D854" s="130">
        <v>55.54</v>
      </c>
      <c r="E854" s="130">
        <v>60.91</v>
      </c>
      <c r="G854" s="182"/>
      <c r="H854" s="182"/>
      <c r="I854" s="182"/>
    </row>
    <row r="855" spans="1:9">
      <c r="A855" s="136" t="s">
        <v>164</v>
      </c>
      <c r="B855" s="149" t="s">
        <v>269</v>
      </c>
      <c r="C855" s="130">
        <v>68.95</v>
      </c>
      <c r="D855" s="130">
        <v>73.290000000000006</v>
      </c>
      <c r="E855" s="132" t="s">
        <v>701</v>
      </c>
      <c r="G855" s="182"/>
      <c r="H855" s="182"/>
      <c r="I855" s="182"/>
    </row>
    <row r="856" spans="1:9">
      <c r="A856" s="136" t="s">
        <v>165</v>
      </c>
      <c r="B856" s="149" t="s">
        <v>269</v>
      </c>
      <c r="C856" s="130">
        <v>33.25</v>
      </c>
      <c r="D856" s="130">
        <v>35.130000000000003</v>
      </c>
      <c r="E856" s="130">
        <v>39.119999999999997</v>
      </c>
      <c r="G856" s="182"/>
      <c r="H856" s="182"/>
      <c r="I856" s="182"/>
    </row>
    <row r="857" spans="1:9">
      <c r="A857" s="136" t="s">
        <v>166</v>
      </c>
      <c r="B857" s="149" t="s">
        <v>269</v>
      </c>
      <c r="C857" s="130">
        <v>41.32</v>
      </c>
      <c r="D857" s="130">
        <v>43.71</v>
      </c>
      <c r="E857" s="132" t="s">
        <v>701</v>
      </c>
      <c r="G857" s="182"/>
      <c r="H857" s="182"/>
      <c r="I857" s="182"/>
    </row>
    <row r="858" spans="1:9">
      <c r="A858" s="136" t="s">
        <v>167</v>
      </c>
      <c r="B858" s="149" t="s">
        <v>269</v>
      </c>
      <c r="C858" s="130">
        <v>70.58</v>
      </c>
      <c r="D858" s="130">
        <v>75.61</v>
      </c>
      <c r="E858" s="132" t="s">
        <v>701</v>
      </c>
      <c r="G858" s="182"/>
      <c r="H858" s="182"/>
      <c r="I858" s="182"/>
    </row>
    <row r="859" spans="1:9">
      <c r="A859" s="136" t="s">
        <v>168</v>
      </c>
      <c r="B859" s="149" t="s">
        <v>269</v>
      </c>
      <c r="C859" s="130">
        <v>63.34</v>
      </c>
      <c r="D859" s="130">
        <v>67.03</v>
      </c>
      <c r="E859" s="132" t="s">
        <v>701</v>
      </c>
      <c r="G859" s="182"/>
      <c r="H859" s="182"/>
      <c r="I859" s="182"/>
    </row>
    <row r="860" spans="1:9">
      <c r="A860" s="136" t="s">
        <v>169</v>
      </c>
      <c r="B860" s="149" t="s">
        <v>269</v>
      </c>
      <c r="C860" s="130">
        <v>71.19</v>
      </c>
      <c r="D860" s="130">
        <v>75.8</v>
      </c>
      <c r="E860" s="132" t="s">
        <v>701</v>
      </c>
      <c r="G860" s="182"/>
      <c r="H860" s="182"/>
      <c r="I860" s="182"/>
    </row>
    <row r="861" spans="1:9">
      <c r="A861" s="136" t="s">
        <v>170</v>
      </c>
      <c r="B861" s="149" t="s">
        <v>269</v>
      </c>
      <c r="C861" s="130">
        <v>42.51</v>
      </c>
      <c r="D861" s="130">
        <v>45.31</v>
      </c>
      <c r="E861" s="132" t="s">
        <v>701</v>
      </c>
      <c r="G861" s="182"/>
      <c r="H861" s="182"/>
      <c r="I861" s="182"/>
    </row>
    <row r="862" spans="1:9">
      <c r="A862" s="136" t="s">
        <v>171</v>
      </c>
      <c r="B862" s="149" t="s">
        <v>269</v>
      </c>
      <c r="C862" s="130">
        <v>85.21</v>
      </c>
      <c r="D862" s="130">
        <v>90.56</v>
      </c>
      <c r="E862" s="132" t="s">
        <v>701</v>
      </c>
      <c r="G862" s="182"/>
      <c r="H862" s="182"/>
      <c r="I862" s="182"/>
    </row>
    <row r="863" spans="1:9">
      <c r="A863" s="136" t="s">
        <v>172</v>
      </c>
      <c r="B863" s="149" t="s">
        <v>269</v>
      </c>
      <c r="C863" s="130">
        <v>67.83</v>
      </c>
      <c r="D863" s="130">
        <v>72.56</v>
      </c>
      <c r="E863" s="132" t="s">
        <v>701</v>
      </c>
      <c r="G863" s="182"/>
      <c r="H863" s="182"/>
      <c r="I863" s="182"/>
    </row>
    <row r="864" spans="1:9">
      <c r="A864" s="136" t="s">
        <v>175</v>
      </c>
      <c r="B864" s="149" t="s">
        <v>269</v>
      </c>
      <c r="C864" s="130">
        <v>59.82</v>
      </c>
      <c r="D864" s="130">
        <v>63.07</v>
      </c>
      <c r="E864" s="132" t="s">
        <v>701</v>
      </c>
      <c r="G864" s="182"/>
      <c r="H864" s="182"/>
      <c r="I864" s="182"/>
    </row>
    <row r="865" spans="1:9">
      <c r="A865" s="136" t="s">
        <v>173</v>
      </c>
      <c r="B865" s="149" t="s">
        <v>269</v>
      </c>
      <c r="C865" s="130">
        <v>126.17</v>
      </c>
      <c r="D865" s="130">
        <v>133.13999999999999</v>
      </c>
      <c r="E865" s="132" t="s">
        <v>701</v>
      </c>
      <c r="G865" s="182"/>
      <c r="H865" s="182"/>
      <c r="I865" s="182"/>
    </row>
    <row r="866" spans="1:9">
      <c r="A866" s="136" t="s">
        <v>174</v>
      </c>
      <c r="B866" s="149" t="s">
        <v>269</v>
      </c>
      <c r="C866" s="130">
        <v>47.18</v>
      </c>
      <c r="D866" s="130">
        <v>50.72</v>
      </c>
      <c r="E866" s="132" t="s">
        <v>701</v>
      </c>
      <c r="G866" s="182"/>
      <c r="H866" s="182"/>
      <c r="I866" s="182"/>
    </row>
    <row r="867" spans="1:9">
      <c r="A867" s="136" t="s">
        <v>176</v>
      </c>
      <c r="B867" s="149" t="s">
        <v>269</v>
      </c>
      <c r="C867" s="130">
        <v>72.540000000000006</v>
      </c>
      <c r="D867" s="130">
        <v>77.239999999999995</v>
      </c>
      <c r="E867" s="132" t="s">
        <v>701</v>
      </c>
      <c r="G867" s="182"/>
      <c r="H867" s="182"/>
      <c r="I867" s="182"/>
    </row>
    <row r="868" spans="1:9">
      <c r="A868" s="136" t="s">
        <v>259</v>
      </c>
      <c r="B868" s="149" t="s">
        <v>269</v>
      </c>
      <c r="C868" s="130">
        <v>66.930000000000007</v>
      </c>
      <c r="D868" s="130">
        <v>70.8</v>
      </c>
      <c r="E868" s="132" t="s">
        <v>701</v>
      </c>
      <c r="G868" s="182"/>
      <c r="H868" s="182"/>
      <c r="I868" s="182"/>
    </row>
    <row r="869" spans="1:9">
      <c r="A869" s="136" t="s">
        <v>260</v>
      </c>
      <c r="B869" s="149" t="s">
        <v>269</v>
      </c>
      <c r="C869" s="130">
        <v>88.99</v>
      </c>
      <c r="D869" s="130">
        <v>93.81</v>
      </c>
      <c r="E869" s="132" t="s">
        <v>701</v>
      </c>
      <c r="G869" s="182"/>
      <c r="H869" s="182"/>
      <c r="I869" s="182"/>
    </row>
    <row r="870" spans="1:9">
      <c r="A870" s="136" t="s">
        <v>177</v>
      </c>
      <c r="B870" s="149" t="s">
        <v>269</v>
      </c>
      <c r="C870" s="130">
        <v>55.32</v>
      </c>
      <c r="D870" s="130">
        <v>59.98</v>
      </c>
      <c r="E870" s="132" t="s">
        <v>701</v>
      </c>
      <c r="G870" s="182"/>
      <c r="H870" s="182"/>
      <c r="I870" s="182"/>
    </row>
    <row r="871" spans="1:9">
      <c r="A871" s="136" t="s">
        <v>178</v>
      </c>
      <c r="B871" s="149" t="s">
        <v>269</v>
      </c>
      <c r="C871" s="130">
        <v>81.17</v>
      </c>
      <c r="D871" s="130">
        <v>86.75</v>
      </c>
      <c r="E871" s="132" t="s">
        <v>701</v>
      </c>
      <c r="G871" s="182"/>
      <c r="H871" s="182"/>
      <c r="I871" s="182"/>
    </row>
    <row r="872" spans="1:9">
      <c r="A872" s="136" t="s">
        <v>179</v>
      </c>
      <c r="B872" s="149" t="s">
        <v>269</v>
      </c>
      <c r="C872" s="130">
        <v>94.08</v>
      </c>
      <c r="D872" s="130">
        <v>100.03</v>
      </c>
      <c r="E872" s="130">
        <v>108.99</v>
      </c>
      <c r="G872" s="182"/>
      <c r="H872" s="182"/>
      <c r="I872" s="182"/>
    </row>
    <row r="873" spans="1:9">
      <c r="A873" s="136" t="s">
        <v>180</v>
      </c>
      <c r="B873" s="149" t="s">
        <v>269</v>
      </c>
      <c r="C873" s="130">
        <v>64.44</v>
      </c>
      <c r="D873" s="130">
        <v>68.989999999999995</v>
      </c>
      <c r="E873" s="130">
        <v>76.86</v>
      </c>
      <c r="G873" s="182"/>
      <c r="H873" s="182"/>
      <c r="I873" s="182"/>
    </row>
    <row r="874" spans="1:9">
      <c r="A874" s="136" t="s">
        <v>181</v>
      </c>
      <c r="B874" s="149" t="s">
        <v>269</v>
      </c>
      <c r="C874" s="130">
        <v>37.49</v>
      </c>
      <c r="D874" s="130">
        <v>39.6</v>
      </c>
      <c r="E874" s="130">
        <v>43.81</v>
      </c>
      <c r="G874" s="182"/>
      <c r="H874" s="182"/>
      <c r="I874" s="182"/>
    </row>
    <row r="875" spans="1:9">
      <c r="A875" s="136" t="s">
        <v>182</v>
      </c>
      <c r="B875" s="149" t="s">
        <v>269</v>
      </c>
      <c r="C875" s="130">
        <v>47.9</v>
      </c>
      <c r="D875" s="130">
        <v>51.46</v>
      </c>
      <c r="E875" s="130">
        <v>56.25</v>
      </c>
      <c r="G875" s="182"/>
      <c r="H875" s="182"/>
      <c r="I875" s="182"/>
    </row>
    <row r="876" spans="1:9">
      <c r="A876" s="136" t="s">
        <v>261</v>
      </c>
      <c r="B876" s="149" t="s">
        <v>269</v>
      </c>
      <c r="C876" s="130">
        <v>74.27</v>
      </c>
      <c r="D876" s="130">
        <v>79.09</v>
      </c>
      <c r="E876" s="130">
        <v>85.79</v>
      </c>
      <c r="G876" s="182"/>
      <c r="H876" s="182"/>
      <c r="I876" s="182"/>
    </row>
    <row r="877" spans="1:9">
      <c r="A877" s="136" t="s">
        <v>184</v>
      </c>
      <c r="B877" s="149" t="s">
        <v>269</v>
      </c>
      <c r="C877" s="130">
        <v>58.17</v>
      </c>
      <c r="D877" s="130">
        <v>62.13</v>
      </c>
      <c r="E877" s="132" t="s">
        <v>701</v>
      </c>
      <c r="G877" s="182"/>
      <c r="H877" s="182"/>
      <c r="I877" s="182"/>
    </row>
    <row r="878" spans="1:9">
      <c r="A878" s="136" t="s">
        <v>262</v>
      </c>
      <c r="B878" s="149" t="s">
        <v>269</v>
      </c>
      <c r="C878" s="130">
        <v>76.33</v>
      </c>
      <c r="D878" s="130">
        <v>81.569999999999993</v>
      </c>
      <c r="E878" s="132" t="s">
        <v>701</v>
      </c>
      <c r="G878" s="182"/>
      <c r="H878" s="182"/>
      <c r="I878" s="182"/>
    </row>
    <row r="879" spans="1:9">
      <c r="A879" s="136" t="s">
        <v>185</v>
      </c>
      <c r="B879" s="149" t="s">
        <v>269</v>
      </c>
      <c r="C879" s="130">
        <v>52.08</v>
      </c>
      <c r="D879" s="130">
        <v>55.17</v>
      </c>
      <c r="E879" s="132" t="s">
        <v>701</v>
      </c>
      <c r="G879" s="182"/>
      <c r="H879" s="182"/>
      <c r="I879" s="182"/>
    </row>
    <row r="880" spans="1:9">
      <c r="A880" s="136" t="s">
        <v>186</v>
      </c>
      <c r="B880" s="149" t="s">
        <v>269</v>
      </c>
      <c r="C880" s="130">
        <v>56.71</v>
      </c>
      <c r="D880" s="130">
        <v>59.87</v>
      </c>
      <c r="E880" s="132" t="s">
        <v>701</v>
      </c>
      <c r="G880" s="182"/>
      <c r="H880" s="182"/>
      <c r="I880" s="182"/>
    </row>
    <row r="881" spans="1:9">
      <c r="A881" s="136" t="s">
        <v>263</v>
      </c>
      <c r="B881" s="149" t="s">
        <v>269</v>
      </c>
      <c r="C881" s="130">
        <v>76.48</v>
      </c>
      <c r="D881" s="130">
        <v>81</v>
      </c>
      <c r="E881" s="132" t="s">
        <v>701</v>
      </c>
      <c r="G881" s="182"/>
      <c r="H881" s="182"/>
      <c r="I881" s="182"/>
    </row>
    <row r="882" spans="1:9">
      <c r="A882" s="136" t="s">
        <v>187</v>
      </c>
      <c r="B882" s="149" t="s">
        <v>269</v>
      </c>
      <c r="C882" s="130">
        <v>77.72</v>
      </c>
      <c r="D882" s="130">
        <v>82.44</v>
      </c>
      <c r="E882" s="132" t="s">
        <v>701</v>
      </c>
      <c r="G882" s="182"/>
      <c r="H882" s="182"/>
      <c r="I882" s="182"/>
    </row>
    <row r="883" spans="1:9" ht="15.75" thickBot="1">
      <c r="A883" s="136" t="s">
        <v>188</v>
      </c>
      <c r="B883" s="149" t="s">
        <v>269</v>
      </c>
      <c r="C883" s="130">
        <v>41.13</v>
      </c>
      <c r="D883" s="130">
        <v>43.44</v>
      </c>
      <c r="E883" s="133" t="s">
        <v>701</v>
      </c>
      <c r="G883" s="182"/>
      <c r="H883" s="182"/>
      <c r="I883" s="182"/>
    </row>
    <row r="884" spans="1:9">
      <c r="A884" s="136" t="s">
        <v>42</v>
      </c>
      <c r="B884" s="149" t="s">
        <v>270</v>
      </c>
      <c r="C884" s="130">
        <v>49.61</v>
      </c>
      <c r="D884" s="130">
        <v>52.69</v>
      </c>
      <c r="E884" s="131" t="s">
        <v>701</v>
      </c>
      <c r="G884" s="182"/>
      <c r="H884" s="182"/>
      <c r="I884" s="182"/>
    </row>
    <row r="885" spans="1:9">
      <c r="A885" s="136" t="s">
        <v>43</v>
      </c>
      <c r="B885" s="149" t="s">
        <v>270</v>
      </c>
      <c r="C885" s="130">
        <v>69.92</v>
      </c>
      <c r="D885" s="130">
        <v>74.209999999999994</v>
      </c>
      <c r="E885" s="132" t="s">
        <v>701</v>
      </c>
      <c r="G885" s="182"/>
      <c r="H885" s="182"/>
      <c r="I885" s="182"/>
    </row>
    <row r="886" spans="1:9">
      <c r="A886" s="136" t="s">
        <v>44</v>
      </c>
      <c r="B886" s="149" t="s">
        <v>270</v>
      </c>
      <c r="C886" s="130">
        <v>28.68</v>
      </c>
      <c r="D886" s="130">
        <v>30.32</v>
      </c>
      <c r="E886" s="132" t="s">
        <v>701</v>
      </c>
      <c r="G886" s="182"/>
      <c r="H886" s="182"/>
      <c r="I886" s="182"/>
    </row>
    <row r="887" spans="1:9">
      <c r="A887" s="136" t="s">
        <v>45</v>
      </c>
      <c r="B887" s="149" t="s">
        <v>270</v>
      </c>
      <c r="C887" s="130">
        <v>33.56</v>
      </c>
      <c r="D887" s="130">
        <v>35.46</v>
      </c>
      <c r="E887" s="132" t="s">
        <v>701</v>
      </c>
      <c r="G887" s="182"/>
      <c r="H887" s="182"/>
      <c r="I887" s="182"/>
    </row>
    <row r="888" spans="1:9">
      <c r="A888" s="136" t="s">
        <v>46</v>
      </c>
      <c r="B888" s="149" t="s">
        <v>270</v>
      </c>
      <c r="C888" s="130">
        <v>41.36</v>
      </c>
      <c r="D888" s="130">
        <v>43.85</v>
      </c>
      <c r="E888" s="132" t="s">
        <v>701</v>
      </c>
      <c r="G888" s="182"/>
      <c r="H888" s="182"/>
      <c r="I888" s="182"/>
    </row>
    <row r="889" spans="1:9">
      <c r="A889" s="136" t="s">
        <v>47</v>
      </c>
      <c r="B889" s="149" t="s">
        <v>270</v>
      </c>
      <c r="C889" s="130">
        <v>40.4</v>
      </c>
      <c r="D889" s="130">
        <v>43.15</v>
      </c>
      <c r="E889" s="132" t="s">
        <v>701</v>
      </c>
      <c r="G889" s="182"/>
      <c r="H889" s="182"/>
      <c r="I889" s="182"/>
    </row>
    <row r="890" spans="1:9">
      <c r="A890" s="136" t="s">
        <v>48</v>
      </c>
      <c r="B890" s="149" t="s">
        <v>270</v>
      </c>
      <c r="C890" s="130">
        <v>38.270000000000003</v>
      </c>
      <c r="D890" s="130">
        <v>40.53</v>
      </c>
      <c r="E890" s="132" t="s">
        <v>701</v>
      </c>
      <c r="G890" s="182"/>
      <c r="H890" s="182"/>
      <c r="I890" s="182"/>
    </row>
    <row r="891" spans="1:9">
      <c r="A891" s="136" t="s">
        <v>49</v>
      </c>
      <c r="B891" s="149" t="s">
        <v>270</v>
      </c>
      <c r="C891" s="130">
        <v>51.49</v>
      </c>
      <c r="D891" s="130">
        <v>55.13</v>
      </c>
      <c r="E891" s="132" t="s">
        <v>701</v>
      </c>
      <c r="G891" s="182"/>
      <c r="H891" s="182"/>
      <c r="I891" s="182"/>
    </row>
    <row r="892" spans="1:9">
      <c r="A892" s="136" t="s">
        <v>50</v>
      </c>
      <c r="B892" s="149" t="s">
        <v>270</v>
      </c>
      <c r="C892" s="130">
        <v>65.650000000000006</v>
      </c>
      <c r="D892" s="130">
        <v>69.53</v>
      </c>
      <c r="E892" s="132" t="s">
        <v>701</v>
      </c>
      <c r="G892" s="182"/>
      <c r="H892" s="182"/>
      <c r="I892" s="182"/>
    </row>
    <row r="893" spans="1:9">
      <c r="A893" s="136" t="s">
        <v>238</v>
      </c>
      <c r="B893" s="149" t="s">
        <v>270</v>
      </c>
      <c r="C893" s="130">
        <v>88.58</v>
      </c>
      <c r="D893" s="130">
        <v>93.67</v>
      </c>
      <c r="E893" s="132" t="s">
        <v>701</v>
      </c>
      <c r="G893" s="182"/>
      <c r="H893" s="182"/>
      <c r="I893" s="182"/>
    </row>
    <row r="894" spans="1:9">
      <c r="A894" s="136" t="s">
        <v>51</v>
      </c>
      <c r="B894" s="149" t="s">
        <v>270</v>
      </c>
      <c r="C894" s="130">
        <v>81.099999999999994</v>
      </c>
      <c r="D894" s="130">
        <v>87.02</v>
      </c>
      <c r="E894" s="132" t="s">
        <v>701</v>
      </c>
      <c r="G894" s="182"/>
      <c r="H894" s="182"/>
      <c r="I894" s="182"/>
    </row>
    <row r="895" spans="1:9">
      <c r="A895" s="136" t="s">
        <v>52</v>
      </c>
      <c r="B895" s="149" t="s">
        <v>270</v>
      </c>
      <c r="C895" s="130">
        <v>87.68</v>
      </c>
      <c r="D895" s="130">
        <v>93.54</v>
      </c>
      <c r="E895" s="132" t="s">
        <v>701</v>
      </c>
      <c r="G895" s="182"/>
      <c r="H895" s="182"/>
      <c r="I895" s="182"/>
    </row>
    <row r="896" spans="1:9">
      <c r="A896" s="136" t="s">
        <v>239</v>
      </c>
      <c r="B896" s="149" t="s">
        <v>270</v>
      </c>
      <c r="C896" s="130">
        <v>116.38</v>
      </c>
      <c r="D896" s="130">
        <v>123.46</v>
      </c>
      <c r="E896" s="132" t="s">
        <v>701</v>
      </c>
      <c r="G896" s="182"/>
      <c r="H896" s="182"/>
      <c r="I896" s="182"/>
    </row>
    <row r="897" spans="1:9">
      <c r="A897" s="136" t="s">
        <v>53</v>
      </c>
      <c r="B897" s="149" t="s">
        <v>270</v>
      </c>
      <c r="C897" s="130">
        <v>72.709999999999994</v>
      </c>
      <c r="D897" s="130">
        <v>77.94</v>
      </c>
      <c r="E897" s="132" t="s">
        <v>701</v>
      </c>
      <c r="G897" s="182"/>
      <c r="H897" s="182"/>
      <c r="I897" s="182"/>
    </row>
    <row r="898" spans="1:9">
      <c r="A898" s="136" t="s">
        <v>54</v>
      </c>
      <c r="B898" s="149" t="s">
        <v>270</v>
      </c>
      <c r="C898" s="130">
        <v>100.85</v>
      </c>
      <c r="D898" s="130">
        <v>106.05</v>
      </c>
      <c r="E898" s="132" t="s">
        <v>701</v>
      </c>
      <c r="G898" s="182"/>
      <c r="H898" s="182"/>
      <c r="I898" s="182"/>
    </row>
    <row r="899" spans="1:9">
      <c r="A899" s="136" t="s">
        <v>240</v>
      </c>
      <c r="B899" s="149" t="s">
        <v>270</v>
      </c>
      <c r="C899" s="130">
        <v>66.790000000000006</v>
      </c>
      <c r="D899" s="130">
        <v>70.58</v>
      </c>
      <c r="E899" s="132" t="s">
        <v>701</v>
      </c>
      <c r="G899" s="182"/>
      <c r="H899" s="182"/>
      <c r="I899" s="182"/>
    </row>
    <row r="900" spans="1:9">
      <c r="A900" s="136" t="s">
        <v>241</v>
      </c>
      <c r="B900" s="149" t="s">
        <v>270</v>
      </c>
      <c r="C900" s="130">
        <v>70.31</v>
      </c>
      <c r="D900" s="130">
        <v>74.59</v>
      </c>
      <c r="E900" s="132" t="s">
        <v>701</v>
      </c>
      <c r="G900" s="182"/>
      <c r="H900" s="182"/>
      <c r="I900" s="182"/>
    </row>
    <row r="901" spans="1:9">
      <c r="A901" s="136" t="s">
        <v>55</v>
      </c>
      <c r="B901" s="149" t="s">
        <v>270</v>
      </c>
      <c r="C901" s="130">
        <v>84</v>
      </c>
      <c r="D901" s="130">
        <v>89.56</v>
      </c>
      <c r="E901" s="132" t="s">
        <v>701</v>
      </c>
      <c r="G901" s="182"/>
      <c r="H901" s="182"/>
      <c r="I901" s="182"/>
    </row>
    <row r="902" spans="1:9">
      <c r="A902" s="136" t="s">
        <v>56</v>
      </c>
      <c r="B902" s="149" t="s">
        <v>270</v>
      </c>
      <c r="C902" s="130">
        <v>67.180000000000007</v>
      </c>
      <c r="D902" s="130">
        <v>71.349999999999994</v>
      </c>
      <c r="E902" s="132" t="s">
        <v>701</v>
      </c>
      <c r="G902" s="182"/>
      <c r="H902" s="182"/>
      <c r="I902" s="182"/>
    </row>
    <row r="903" spans="1:9">
      <c r="A903" s="136" t="s">
        <v>57</v>
      </c>
      <c r="B903" s="149" t="s">
        <v>270</v>
      </c>
      <c r="C903" s="130">
        <v>107.63</v>
      </c>
      <c r="D903" s="130">
        <v>113.93</v>
      </c>
      <c r="E903" s="132" t="s">
        <v>701</v>
      </c>
      <c r="G903" s="182"/>
      <c r="H903" s="182"/>
      <c r="I903" s="182"/>
    </row>
    <row r="904" spans="1:9">
      <c r="A904" s="136" t="s">
        <v>58</v>
      </c>
      <c r="B904" s="149" t="s">
        <v>270</v>
      </c>
      <c r="C904" s="130">
        <v>90.66</v>
      </c>
      <c r="D904" s="130">
        <v>96.04</v>
      </c>
      <c r="E904" s="132" t="s">
        <v>701</v>
      </c>
      <c r="G904" s="182"/>
      <c r="H904" s="182"/>
      <c r="I904" s="182"/>
    </row>
    <row r="905" spans="1:9">
      <c r="A905" s="136" t="s">
        <v>59</v>
      </c>
      <c r="B905" s="149" t="s">
        <v>270</v>
      </c>
      <c r="C905" s="130">
        <v>43.44</v>
      </c>
      <c r="D905" s="130">
        <v>46.06</v>
      </c>
      <c r="E905" s="132" t="s">
        <v>701</v>
      </c>
      <c r="G905" s="182"/>
      <c r="H905" s="182"/>
      <c r="I905" s="182"/>
    </row>
    <row r="906" spans="1:9">
      <c r="A906" s="136" t="s">
        <v>60</v>
      </c>
      <c r="B906" s="149" t="s">
        <v>270</v>
      </c>
      <c r="C906" s="130">
        <v>38.51</v>
      </c>
      <c r="D906" s="130">
        <v>40.619999999999997</v>
      </c>
      <c r="E906" s="132" t="s">
        <v>701</v>
      </c>
      <c r="G906" s="182"/>
      <c r="H906" s="182"/>
      <c r="I906" s="182"/>
    </row>
    <row r="907" spans="1:9">
      <c r="A907" s="136" t="s">
        <v>61</v>
      </c>
      <c r="B907" s="149" t="s">
        <v>270</v>
      </c>
      <c r="C907" s="130">
        <v>51.31</v>
      </c>
      <c r="D907" s="130">
        <v>54.45</v>
      </c>
      <c r="E907" s="132" t="s">
        <v>701</v>
      </c>
      <c r="G907" s="182"/>
      <c r="H907" s="182"/>
      <c r="I907" s="182"/>
    </row>
    <row r="908" spans="1:9">
      <c r="A908" s="136" t="s">
        <v>62</v>
      </c>
      <c r="B908" s="149" t="s">
        <v>270</v>
      </c>
      <c r="C908" s="130">
        <v>53.05</v>
      </c>
      <c r="D908" s="130">
        <v>55.96</v>
      </c>
      <c r="E908" s="132" t="s">
        <v>701</v>
      </c>
      <c r="G908" s="182"/>
      <c r="H908" s="182"/>
      <c r="I908" s="182"/>
    </row>
    <row r="909" spans="1:9">
      <c r="A909" s="136" t="s">
        <v>63</v>
      </c>
      <c r="B909" s="149" t="s">
        <v>270</v>
      </c>
      <c r="C909" s="130">
        <v>41.52</v>
      </c>
      <c r="D909" s="130">
        <v>44.09</v>
      </c>
      <c r="E909" s="132" t="s">
        <v>701</v>
      </c>
      <c r="G909" s="182"/>
      <c r="H909" s="182"/>
      <c r="I909" s="182"/>
    </row>
    <row r="910" spans="1:9">
      <c r="A910" s="136" t="s">
        <v>64</v>
      </c>
      <c r="B910" s="149" t="s">
        <v>270</v>
      </c>
      <c r="C910" s="130">
        <v>73.58</v>
      </c>
      <c r="D910" s="130">
        <v>78.150000000000006</v>
      </c>
      <c r="E910" s="132" t="s">
        <v>701</v>
      </c>
      <c r="G910" s="182"/>
      <c r="H910" s="182"/>
      <c r="I910" s="182"/>
    </row>
    <row r="911" spans="1:9">
      <c r="A911" s="136" t="s">
        <v>65</v>
      </c>
      <c r="B911" s="149" t="s">
        <v>270</v>
      </c>
      <c r="C911" s="130">
        <v>92.19</v>
      </c>
      <c r="D911" s="130">
        <v>97.91</v>
      </c>
      <c r="E911" s="132" t="s">
        <v>701</v>
      </c>
      <c r="G911" s="182"/>
      <c r="H911" s="182"/>
      <c r="I911" s="182"/>
    </row>
    <row r="912" spans="1:9">
      <c r="A912" s="136" t="s">
        <v>66</v>
      </c>
      <c r="B912" s="149" t="s">
        <v>270</v>
      </c>
      <c r="C912" s="130">
        <v>66.81</v>
      </c>
      <c r="D912" s="130">
        <v>71.34</v>
      </c>
      <c r="E912" s="132" t="s">
        <v>701</v>
      </c>
      <c r="G912" s="182"/>
      <c r="H912" s="182"/>
      <c r="I912" s="182"/>
    </row>
    <row r="913" spans="1:9">
      <c r="A913" s="136" t="s">
        <v>67</v>
      </c>
      <c r="B913" s="149" t="s">
        <v>270</v>
      </c>
      <c r="C913" s="130">
        <v>61.19</v>
      </c>
      <c r="D913" s="130">
        <v>65.03</v>
      </c>
      <c r="E913" s="132" t="s">
        <v>701</v>
      </c>
      <c r="G913" s="182"/>
      <c r="H913" s="182"/>
      <c r="I913" s="182"/>
    </row>
    <row r="914" spans="1:9">
      <c r="A914" s="136" t="s">
        <v>68</v>
      </c>
      <c r="B914" s="149" t="s">
        <v>270</v>
      </c>
      <c r="C914" s="130">
        <v>47.05</v>
      </c>
      <c r="D914" s="130">
        <v>50.26</v>
      </c>
      <c r="E914" s="130">
        <v>55.16</v>
      </c>
      <c r="G914" s="182"/>
      <c r="H914" s="182"/>
      <c r="I914" s="182"/>
    </row>
    <row r="915" spans="1:9">
      <c r="A915" s="136" t="s">
        <v>69</v>
      </c>
      <c r="B915" s="149" t="s">
        <v>270</v>
      </c>
      <c r="C915" s="130">
        <v>61.93</v>
      </c>
      <c r="D915" s="130">
        <v>65.77</v>
      </c>
      <c r="E915" s="132" t="s">
        <v>701</v>
      </c>
      <c r="G915" s="182"/>
      <c r="H915" s="182"/>
      <c r="I915" s="182"/>
    </row>
    <row r="916" spans="1:9">
      <c r="A916" s="136" t="s">
        <v>70</v>
      </c>
      <c r="B916" s="149" t="s">
        <v>270</v>
      </c>
      <c r="C916" s="130">
        <v>31.51</v>
      </c>
      <c r="D916" s="130">
        <v>33.56</v>
      </c>
      <c r="E916" s="130">
        <v>36.76</v>
      </c>
      <c r="G916" s="182"/>
      <c r="H916" s="182"/>
      <c r="I916" s="182"/>
    </row>
    <row r="917" spans="1:9">
      <c r="A917" s="136" t="s">
        <v>71</v>
      </c>
      <c r="B917" s="149" t="s">
        <v>270</v>
      </c>
      <c r="C917" s="130">
        <v>133.19999999999999</v>
      </c>
      <c r="D917" s="130">
        <v>141.31</v>
      </c>
      <c r="E917" s="132" t="s">
        <v>701</v>
      </c>
      <c r="G917" s="182"/>
      <c r="H917" s="182"/>
      <c r="I917" s="182"/>
    </row>
    <row r="918" spans="1:9">
      <c r="A918" s="136" t="s">
        <v>72</v>
      </c>
      <c r="B918" s="149" t="s">
        <v>270</v>
      </c>
      <c r="C918" s="130">
        <v>90.66</v>
      </c>
      <c r="D918" s="130">
        <v>96.48</v>
      </c>
      <c r="E918" s="132" t="s">
        <v>701</v>
      </c>
      <c r="G918" s="182"/>
      <c r="H918" s="182"/>
      <c r="I918" s="182"/>
    </row>
    <row r="919" spans="1:9">
      <c r="A919" s="136" t="s">
        <v>73</v>
      </c>
      <c r="B919" s="149" t="s">
        <v>270</v>
      </c>
      <c r="C919" s="130">
        <v>109.39</v>
      </c>
      <c r="D919" s="130">
        <v>116.66</v>
      </c>
      <c r="E919" s="132" t="s">
        <v>701</v>
      </c>
      <c r="G919" s="182"/>
      <c r="H919" s="182"/>
      <c r="I919" s="182"/>
    </row>
    <row r="920" spans="1:9">
      <c r="A920" s="136" t="s">
        <v>242</v>
      </c>
      <c r="B920" s="149" t="s">
        <v>270</v>
      </c>
      <c r="C920" s="130">
        <v>95</v>
      </c>
      <c r="D920" s="130">
        <v>100.29</v>
      </c>
      <c r="E920" s="132" t="s">
        <v>701</v>
      </c>
      <c r="G920" s="182"/>
      <c r="H920" s="182"/>
      <c r="I920" s="182"/>
    </row>
    <row r="921" spans="1:9">
      <c r="A921" s="136" t="s">
        <v>74</v>
      </c>
      <c r="B921" s="149" t="s">
        <v>270</v>
      </c>
      <c r="C921" s="130">
        <v>37.69</v>
      </c>
      <c r="D921" s="130">
        <v>40.51</v>
      </c>
      <c r="E921" s="130">
        <v>44.13</v>
      </c>
      <c r="G921" s="182"/>
      <c r="H921" s="182"/>
      <c r="I921" s="182"/>
    </row>
    <row r="922" spans="1:9">
      <c r="A922" s="136" t="s">
        <v>75</v>
      </c>
      <c r="B922" s="149" t="s">
        <v>270</v>
      </c>
      <c r="C922" s="130">
        <v>71.489999999999995</v>
      </c>
      <c r="D922" s="130">
        <v>76.14</v>
      </c>
      <c r="E922" s="130">
        <v>83.47</v>
      </c>
      <c r="G922" s="182"/>
      <c r="H922" s="182"/>
      <c r="I922" s="182"/>
    </row>
    <row r="923" spans="1:9">
      <c r="A923" s="136" t="s">
        <v>76</v>
      </c>
      <c r="B923" s="149" t="s">
        <v>270</v>
      </c>
      <c r="C923" s="130">
        <v>40.56</v>
      </c>
      <c r="D923" s="130">
        <v>43.56</v>
      </c>
      <c r="E923" s="132" t="s">
        <v>701</v>
      </c>
      <c r="G923" s="182"/>
      <c r="H923" s="182"/>
      <c r="I923" s="182"/>
    </row>
    <row r="924" spans="1:9">
      <c r="A924" s="136" t="s">
        <v>77</v>
      </c>
      <c r="B924" s="149" t="s">
        <v>270</v>
      </c>
      <c r="C924" s="130">
        <v>60.32</v>
      </c>
      <c r="D924" s="130">
        <v>63.68</v>
      </c>
      <c r="E924" s="132" t="s">
        <v>701</v>
      </c>
      <c r="G924" s="182"/>
      <c r="H924" s="182"/>
      <c r="I924" s="182"/>
    </row>
    <row r="925" spans="1:9">
      <c r="A925" s="136" t="s">
        <v>78</v>
      </c>
      <c r="B925" s="149" t="s">
        <v>270</v>
      </c>
      <c r="C925" s="130">
        <v>86.76</v>
      </c>
      <c r="D925" s="130">
        <v>91.83</v>
      </c>
      <c r="E925" s="132" t="s">
        <v>701</v>
      </c>
      <c r="G925" s="182"/>
      <c r="H925" s="182"/>
      <c r="I925" s="182"/>
    </row>
    <row r="926" spans="1:9">
      <c r="A926" s="136" t="s">
        <v>79</v>
      </c>
      <c r="B926" s="149" t="s">
        <v>270</v>
      </c>
      <c r="C926" s="130">
        <v>56.28</v>
      </c>
      <c r="D926" s="130">
        <v>60.09</v>
      </c>
      <c r="E926" s="132" t="s">
        <v>701</v>
      </c>
      <c r="G926" s="182"/>
      <c r="H926" s="182"/>
      <c r="I926" s="182"/>
    </row>
    <row r="927" spans="1:9">
      <c r="A927" s="136" t="s">
        <v>80</v>
      </c>
      <c r="B927" s="149" t="s">
        <v>270</v>
      </c>
      <c r="C927" s="130">
        <v>80.75</v>
      </c>
      <c r="D927" s="130">
        <v>86.55</v>
      </c>
      <c r="E927" s="132" t="s">
        <v>701</v>
      </c>
      <c r="G927" s="182"/>
      <c r="H927" s="182"/>
      <c r="I927" s="182"/>
    </row>
    <row r="928" spans="1:9">
      <c r="A928" s="136" t="s">
        <v>81</v>
      </c>
      <c r="B928" s="149" t="s">
        <v>270</v>
      </c>
      <c r="C928" s="130">
        <v>108.16</v>
      </c>
      <c r="D928" s="130">
        <v>114.8</v>
      </c>
      <c r="E928" s="132" t="s">
        <v>701</v>
      </c>
      <c r="G928" s="182"/>
      <c r="H928" s="182"/>
      <c r="I928" s="182"/>
    </row>
    <row r="929" spans="1:9">
      <c r="A929" s="136" t="s">
        <v>82</v>
      </c>
      <c r="B929" s="149" t="s">
        <v>270</v>
      </c>
      <c r="C929" s="130">
        <v>62.99</v>
      </c>
      <c r="D929" s="130">
        <v>67.17</v>
      </c>
      <c r="E929" s="132" t="s">
        <v>701</v>
      </c>
      <c r="G929" s="182"/>
      <c r="H929" s="182"/>
      <c r="I929" s="182"/>
    </row>
    <row r="930" spans="1:9">
      <c r="A930" s="136" t="s">
        <v>83</v>
      </c>
      <c r="B930" s="149" t="s">
        <v>270</v>
      </c>
      <c r="C930" s="130">
        <v>87.08</v>
      </c>
      <c r="D930" s="130">
        <v>92.8</v>
      </c>
      <c r="E930" s="132" t="s">
        <v>701</v>
      </c>
      <c r="G930" s="182"/>
      <c r="H930" s="182"/>
      <c r="I930" s="182"/>
    </row>
    <row r="931" spans="1:9">
      <c r="A931" s="136" t="s">
        <v>84</v>
      </c>
      <c r="B931" s="149" t="s">
        <v>270</v>
      </c>
      <c r="C931" s="130">
        <v>38.979999999999997</v>
      </c>
      <c r="D931" s="130">
        <v>41.24</v>
      </c>
      <c r="E931" s="132" t="s">
        <v>701</v>
      </c>
      <c r="G931" s="182"/>
      <c r="H931" s="182"/>
      <c r="I931" s="182"/>
    </row>
    <row r="932" spans="1:9">
      <c r="A932" s="136" t="s">
        <v>85</v>
      </c>
      <c r="B932" s="149" t="s">
        <v>270</v>
      </c>
      <c r="C932" s="130">
        <v>72.680000000000007</v>
      </c>
      <c r="D932" s="130">
        <v>77.41</v>
      </c>
      <c r="E932" s="132" t="s">
        <v>701</v>
      </c>
      <c r="G932" s="182"/>
      <c r="H932" s="182"/>
      <c r="I932" s="182"/>
    </row>
    <row r="933" spans="1:9">
      <c r="A933" s="136" t="s">
        <v>86</v>
      </c>
      <c r="B933" s="149" t="s">
        <v>270</v>
      </c>
      <c r="C933" s="130">
        <v>129.54</v>
      </c>
      <c r="D933" s="130">
        <v>137.28</v>
      </c>
      <c r="E933" s="132" t="s">
        <v>701</v>
      </c>
      <c r="G933" s="182"/>
      <c r="H933" s="182"/>
      <c r="I933" s="182"/>
    </row>
    <row r="934" spans="1:9">
      <c r="A934" s="136" t="s">
        <v>87</v>
      </c>
      <c r="B934" s="149" t="s">
        <v>270</v>
      </c>
      <c r="C934" s="130">
        <v>53.39</v>
      </c>
      <c r="D934" s="130">
        <v>57.28</v>
      </c>
      <c r="E934" s="132" t="s">
        <v>701</v>
      </c>
      <c r="G934" s="182"/>
      <c r="H934" s="182"/>
      <c r="I934" s="182"/>
    </row>
    <row r="935" spans="1:9">
      <c r="A935" s="136" t="s">
        <v>88</v>
      </c>
      <c r="B935" s="149" t="s">
        <v>270</v>
      </c>
      <c r="C935" s="130">
        <v>87.13</v>
      </c>
      <c r="D935" s="130">
        <v>92.97</v>
      </c>
      <c r="E935" s="132" t="s">
        <v>701</v>
      </c>
      <c r="G935" s="182"/>
      <c r="H935" s="182"/>
      <c r="I935" s="182"/>
    </row>
    <row r="936" spans="1:9">
      <c r="A936" s="136" t="s">
        <v>89</v>
      </c>
      <c r="B936" s="149" t="s">
        <v>270</v>
      </c>
      <c r="C936" s="130">
        <v>97.03</v>
      </c>
      <c r="D936" s="130">
        <v>103.39</v>
      </c>
      <c r="E936" s="132" t="s">
        <v>701</v>
      </c>
      <c r="G936" s="182"/>
      <c r="H936" s="182"/>
      <c r="I936" s="182"/>
    </row>
    <row r="937" spans="1:9">
      <c r="A937" s="136" t="s">
        <v>90</v>
      </c>
      <c r="B937" s="149" t="s">
        <v>270</v>
      </c>
      <c r="C937" s="130">
        <v>68.790000000000006</v>
      </c>
      <c r="D937" s="130">
        <v>72.959999999999994</v>
      </c>
      <c r="E937" s="132" t="s">
        <v>701</v>
      </c>
      <c r="G937" s="182"/>
      <c r="H937" s="182"/>
      <c r="I937" s="182"/>
    </row>
    <row r="938" spans="1:9">
      <c r="A938" s="136" t="s">
        <v>91</v>
      </c>
      <c r="B938" s="149" t="s">
        <v>270</v>
      </c>
      <c r="C938" s="130">
        <v>89.5</v>
      </c>
      <c r="D938" s="130">
        <v>94.65</v>
      </c>
      <c r="E938" s="132" t="s">
        <v>701</v>
      </c>
      <c r="G938" s="182"/>
      <c r="H938" s="182"/>
      <c r="I938" s="182"/>
    </row>
    <row r="939" spans="1:9">
      <c r="A939" s="136" t="s">
        <v>92</v>
      </c>
      <c r="B939" s="149" t="s">
        <v>270</v>
      </c>
      <c r="C939" s="130">
        <v>75.84</v>
      </c>
      <c r="D939" s="130">
        <v>80.91</v>
      </c>
      <c r="E939" s="132" t="s">
        <v>701</v>
      </c>
      <c r="G939" s="182"/>
      <c r="H939" s="182"/>
      <c r="I939" s="182"/>
    </row>
    <row r="940" spans="1:9">
      <c r="A940" s="136" t="s">
        <v>93</v>
      </c>
      <c r="B940" s="149" t="s">
        <v>270</v>
      </c>
      <c r="C940" s="130">
        <v>55.25</v>
      </c>
      <c r="D940" s="130">
        <v>58.23</v>
      </c>
      <c r="E940" s="132" t="s">
        <v>701</v>
      </c>
      <c r="G940" s="182"/>
      <c r="H940" s="182"/>
      <c r="I940" s="182"/>
    </row>
    <row r="941" spans="1:9">
      <c r="A941" s="136" t="s">
        <v>94</v>
      </c>
      <c r="B941" s="149" t="s">
        <v>270</v>
      </c>
      <c r="C941" s="130">
        <v>35.03</v>
      </c>
      <c r="D941" s="130">
        <v>37.020000000000003</v>
      </c>
      <c r="E941" s="132" t="s">
        <v>701</v>
      </c>
      <c r="G941" s="182"/>
      <c r="H941" s="182"/>
      <c r="I941" s="182"/>
    </row>
    <row r="942" spans="1:9">
      <c r="A942" s="136" t="s">
        <v>95</v>
      </c>
      <c r="B942" s="149" t="s">
        <v>270</v>
      </c>
      <c r="C942" s="130">
        <v>71.59</v>
      </c>
      <c r="D942" s="130">
        <v>76.23</v>
      </c>
      <c r="E942" s="132" t="s">
        <v>701</v>
      </c>
      <c r="G942" s="182"/>
      <c r="H942" s="182"/>
      <c r="I942" s="182"/>
    </row>
    <row r="943" spans="1:9">
      <c r="A943" s="136" t="s">
        <v>96</v>
      </c>
      <c r="B943" s="149" t="s">
        <v>270</v>
      </c>
      <c r="C943" s="130">
        <v>54.88</v>
      </c>
      <c r="D943" s="130">
        <v>58.53</v>
      </c>
      <c r="E943" s="132" t="s">
        <v>701</v>
      </c>
      <c r="G943" s="182"/>
      <c r="H943" s="182"/>
      <c r="I943" s="182"/>
    </row>
    <row r="944" spans="1:9">
      <c r="A944" s="136" t="s">
        <v>97</v>
      </c>
      <c r="B944" s="149" t="s">
        <v>270</v>
      </c>
      <c r="C944" s="130">
        <v>85.07</v>
      </c>
      <c r="D944" s="130">
        <v>90.35</v>
      </c>
      <c r="E944" s="132" t="s">
        <v>701</v>
      </c>
      <c r="G944" s="182"/>
      <c r="H944" s="182"/>
      <c r="I944" s="182"/>
    </row>
    <row r="945" spans="1:9">
      <c r="A945" s="136" t="s">
        <v>243</v>
      </c>
      <c r="B945" s="149" t="s">
        <v>270</v>
      </c>
      <c r="C945" s="130">
        <v>113.64</v>
      </c>
      <c r="D945" s="130">
        <v>120.71</v>
      </c>
      <c r="E945" s="132" t="s">
        <v>701</v>
      </c>
      <c r="G945" s="182"/>
      <c r="H945" s="182"/>
      <c r="I945" s="182"/>
    </row>
    <row r="946" spans="1:9">
      <c r="A946" s="136" t="s">
        <v>244</v>
      </c>
      <c r="B946" s="149" t="s">
        <v>270</v>
      </c>
      <c r="C946" s="130">
        <v>60.51</v>
      </c>
      <c r="D946" s="130">
        <v>65.11</v>
      </c>
      <c r="E946" s="132" t="s">
        <v>701</v>
      </c>
      <c r="G946" s="182"/>
      <c r="H946" s="182"/>
      <c r="I946" s="182"/>
    </row>
    <row r="947" spans="1:9">
      <c r="A947" s="136" t="s">
        <v>98</v>
      </c>
      <c r="B947" s="149" t="s">
        <v>270</v>
      </c>
      <c r="C947" s="130">
        <v>70.83</v>
      </c>
      <c r="D947" s="130">
        <v>75.099999999999994</v>
      </c>
      <c r="E947" s="132" t="s">
        <v>701</v>
      </c>
      <c r="G947" s="182"/>
      <c r="H947" s="182"/>
      <c r="I947" s="182"/>
    </row>
    <row r="948" spans="1:9">
      <c r="A948" s="136" t="s">
        <v>245</v>
      </c>
      <c r="B948" s="149" t="s">
        <v>270</v>
      </c>
      <c r="C948" s="130">
        <v>87.27</v>
      </c>
      <c r="D948" s="130">
        <v>92.99</v>
      </c>
      <c r="E948" s="132" t="s">
        <v>701</v>
      </c>
      <c r="G948" s="182"/>
      <c r="H948" s="182"/>
      <c r="I948" s="182"/>
    </row>
    <row r="949" spans="1:9">
      <c r="A949" s="136" t="s">
        <v>99</v>
      </c>
      <c r="B949" s="149" t="s">
        <v>270</v>
      </c>
      <c r="C949" s="130">
        <v>88.94</v>
      </c>
      <c r="D949" s="130">
        <v>93.91</v>
      </c>
      <c r="E949" s="132" t="s">
        <v>701</v>
      </c>
      <c r="G949" s="182"/>
      <c r="H949" s="182"/>
      <c r="I949" s="182"/>
    </row>
    <row r="950" spans="1:9">
      <c r="A950" s="136" t="s">
        <v>100</v>
      </c>
      <c r="B950" s="149" t="s">
        <v>270</v>
      </c>
      <c r="C950" s="130">
        <v>61.83</v>
      </c>
      <c r="D950" s="130">
        <v>66.09</v>
      </c>
      <c r="E950" s="132" t="s">
        <v>701</v>
      </c>
      <c r="G950" s="182"/>
      <c r="H950" s="182"/>
      <c r="I950" s="182"/>
    </row>
    <row r="951" spans="1:9">
      <c r="A951" s="136" t="s">
        <v>101</v>
      </c>
      <c r="B951" s="149" t="s">
        <v>270</v>
      </c>
      <c r="C951" s="130">
        <v>80.3</v>
      </c>
      <c r="D951" s="130">
        <v>84.97</v>
      </c>
      <c r="E951" s="132" t="s">
        <v>701</v>
      </c>
      <c r="G951" s="182"/>
      <c r="H951" s="182"/>
      <c r="I951" s="182"/>
    </row>
    <row r="952" spans="1:9">
      <c r="A952" s="136" t="s">
        <v>102</v>
      </c>
      <c r="B952" s="149" t="s">
        <v>270</v>
      </c>
      <c r="C952" s="130">
        <v>34.76</v>
      </c>
      <c r="D952" s="130">
        <v>37.130000000000003</v>
      </c>
      <c r="E952" s="132" t="s">
        <v>701</v>
      </c>
      <c r="G952" s="182"/>
      <c r="H952" s="182"/>
      <c r="I952" s="182"/>
    </row>
    <row r="953" spans="1:9">
      <c r="A953" s="136" t="s">
        <v>103</v>
      </c>
      <c r="B953" s="149" t="s">
        <v>270</v>
      </c>
      <c r="C953" s="130">
        <v>61.36</v>
      </c>
      <c r="D953" s="130">
        <v>65.27</v>
      </c>
      <c r="E953" s="132" t="s">
        <v>701</v>
      </c>
      <c r="G953" s="182"/>
      <c r="H953" s="182"/>
      <c r="I953" s="182"/>
    </row>
    <row r="954" spans="1:9">
      <c r="A954" s="136" t="s">
        <v>104</v>
      </c>
      <c r="B954" s="149" t="s">
        <v>270</v>
      </c>
      <c r="C954" s="130">
        <v>46.96</v>
      </c>
      <c r="D954" s="130">
        <v>49.73</v>
      </c>
      <c r="E954" s="132" t="s">
        <v>701</v>
      </c>
      <c r="G954" s="182"/>
      <c r="H954" s="182"/>
      <c r="I954" s="182"/>
    </row>
    <row r="955" spans="1:9">
      <c r="A955" s="136" t="s">
        <v>105</v>
      </c>
      <c r="B955" s="149" t="s">
        <v>270</v>
      </c>
      <c r="C955" s="130">
        <v>84.46</v>
      </c>
      <c r="D955" s="130">
        <v>89.36</v>
      </c>
      <c r="E955" s="132" t="s">
        <v>701</v>
      </c>
      <c r="G955" s="182"/>
      <c r="H955" s="182"/>
      <c r="I955" s="182"/>
    </row>
    <row r="956" spans="1:9">
      <c r="A956" s="136" t="s">
        <v>106</v>
      </c>
      <c r="B956" s="149" t="s">
        <v>270</v>
      </c>
      <c r="C956" s="130">
        <v>69.36</v>
      </c>
      <c r="D956" s="130">
        <v>73.61</v>
      </c>
      <c r="E956" s="132" t="s">
        <v>701</v>
      </c>
      <c r="G956" s="182"/>
      <c r="H956" s="182"/>
      <c r="I956" s="182"/>
    </row>
    <row r="957" spans="1:9">
      <c r="A957" s="136" t="s">
        <v>107</v>
      </c>
      <c r="B957" s="149" t="s">
        <v>270</v>
      </c>
      <c r="C957" s="130">
        <v>112.55</v>
      </c>
      <c r="D957" s="130">
        <v>118.88</v>
      </c>
      <c r="E957" s="132" t="s">
        <v>701</v>
      </c>
      <c r="G957" s="182"/>
      <c r="H957" s="182"/>
      <c r="I957" s="182"/>
    </row>
    <row r="958" spans="1:9">
      <c r="A958" s="136" t="s">
        <v>108</v>
      </c>
      <c r="B958" s="149" t="s">
        <v>270</v>
      </c>
      <c r="C958" s="130">
        <v>90.59</v>
      </c>
      <c r="D958" s="130">
        <v>96.83</v>
      </c>
      <c r="E958" s="132" t="s">
        <v>701</v>
      </c>
      <c r="G958" s="182"/>
      <c r="H958" s="182"/>
      <c r="I958" s="182"/>
    </row>
    <row r="959" spans="1:9">
      <c r="A959" s="136" t="s">
        <v>109</v>
      </c>
      <c r="B959" s="149" t="s">
        <v>270</v>
      </c>
      <c r="C959" s="130">
        <v>114.9</v>
      </c>
      <c r="D959" s="130">
        <v>122.55</v>
      </c>
      <c r="E959" s="132" t="s">
        <v>701</v>
      </c>
      <c r="G959" s="182"/>
      <c r="H959" s="182"/>
      <c r="I959" s="182"/>
    </row>
    <row r="960" spans="1:9">
      <c r="A960" s="136" t="s">
        <v>110</v>
      </c>
      <c r="B960" s="149" t="s">
        <v>270</v>
      </c>
      <c r="C960" s="130">
        <v>37.590000000000003</v>
      </c>
      <c r="D960" s="130">
        <v>39.94</v>
      </c>
      <c r="E960" s="130">
        <v>44.09</v>
      </c>
      <c r="G960" s="182"/>
      <c r="H960" s="182"/>
      <c r="I960" s="182"/>
    </row>
    <row r="961" spans="1:9">
      <c r="A961" s="136" t="s">
        <v>246</v>
      </c>
      <c r="B961" s="149" t="s">
        <v>270</v>
      </c>
      <c r="C961" s="130">
        <v>69.38</v>
      </c>
      <c r="D961" s="130">
        <v>73.209999999999994</v>
      </c>
      <c r="E961" s="132" t="s">
        <v>701</v>
      </c>
      <c r="G961" s="182"/>
      <c r="H961" s="182"/>
      <c r="I961" s="182"/>
    </row>
    <row r="962" spans="1:9">
      <c r="A962" s="136" t="s">
        <v>111</v>
      </c>
      <c r="B962" s="149" t="s">
        <v>270</v>
      </c>
      <c r="C962" s="130">
        <v>69.099999999999994</v>
      </c>
      <c r="D962" s="130">
        <v>73.42</v>
      </c>
      <c r="E962" s="132" t="s">
        <v>701</v>
      </c>
      <c r="G962" s="182"/>
      <c r="H962" s="182"/>
      <c r="I962" s="182"/>
    </row>
    <row r="963" spans="1:9">
      <c r="A963" s="136" t="s">
        <v>112</v>
      </c>
      <c r="B963" s="149" t="s">
        <v>270</v>
      </c>
      <c r="C963" s="130">
        <v>53.01</v>
      </c>
      <c r="D963" s="130">
        <v>56.39</v>
      </c>
      <c r="E963" s="132" t="s">
        <v>701</v>
      </c>
      <c r="G963" s="182"/>
      <c r="H963" s="182"/>
      <c r="I963" s="182"/>
    </row>
    <row r="964" spans="1:9">
      <c r="A964" s="136" t="s">
        <v>247</v>
      </c>
      <c r="B964" s="149" t="s">
        <v>270</v>
      </c>
      <c r="C964" s="130">
        <v>90.05</v>
      </c>
      <c r="D964" s="130">
        <v>95.64</v>
      </c>
      <c r="E964" s="132" t="s">
        <v>701</v>
      </c>
      <c r="G964" s="182"/>
      <c r="H964" s="182"/>
      <c r="I964" s="182"/>
    </row>
    <row r="965" spans="1:9">
      <c r="A965" s="136" t="s">
        <v>113</v>
      </c>
      <c r="B965" s="149" t="s">
        <v>270</v>
      </c>
      <c r="C965" s="130">
        <v>51.99</v>
      </c>
      <c r="D965" s="130">
        <v>55.98</v>
      </c>
      <c r="E965" s="132" t="s">
        <v>701</v>
      </c>
      <c r="G965" s="182"/>
      <c r="H965" s="182"/>
      <c r="I965" s="182"/>
    </row>
    <row r="966" spans="1:9">
      <c r="A966" s="136" t="s">
        <v>114</v>
      </c>
      <c r="B966" s="149" t="s">
        <v>270</v>
      </c>
      <c r="C966" s="130">
        <v>38.369999999999997</v>
      </c>
      <c r="D966" s="130">
        <v>40.81</v>
      </c>
      <c r="E966" s="132" t="s">
        <v>701</v>
      </c>
      <c r="G966" s="182"/>
      <c r="H966" s="182"/>
      <c r="I966" s="182"/>
    </row>
    <row r="967" spans="1:9">
      <c r="A967" s="136" t="s">
        <v>248</v>
      </c>
      <c r="B967" s="149" t="s">
        <v>270</v>
      </c>
      <c r="C967" s="130">
        <v>72.28</v>
      </c>
      <c r="D967" s="130">
        <v>76.81</v>
      </c>
      <c r="E967" s="132" t="s">
        <v>701</v>
      </c>
      <c r="G967" s="182"/>
      <c r="H967" s="182"/>
      <c r="I967" s="182"/>
    </row>
    <row r="968" spans="1:9">
      <c r="A968" s="136" t="s">
        <v>115</v>
      </c>
      <c r="B968" s="149" t="s">
        <v>270</v>
      </c>
      <c r="C968" s="130">
        <v>59.86</v>
      </c>
      <c r="D968" s="130">
        <v>63.25</v>
      </c>
      <c r="E968" s="130">
        <v>70</v>
      </c>
      <c r="G968" s="182"/>
      <c r="H968" s="182"/>
      <c r="I968" s="182"/>
    </row>
    <row r="969" spans="1:9">
      <c r="A969" s="136" t="s">
        <v>116</v>
      </c>
      <c r="B969" s="149" t="s">
        <v>270</v>
      </c>
      <c r="C969" s="130">
        <v>75.13</v>
      </c>
      <c r="D969" s="130">
        <v>79.66</v>
      </c>
      <c r="E969" s="130">
        <v>88.32</v>
      </c>
      <c r="G969" s="182"/>
      <c r="H969" s="182"/>
      <c r="I969" s="182"/>
    </row>
    <row r="970" spans="1:9">
      <c r="A970" s="136" t="s">
        <v>41</v>
      </c>
      <c r="B970" s="149" t="s">
        <v>270</v>
      </c>
      <c r="C970" s="130">
        <v>43.19</v>
      </c>
      <c r="D970" s="130">
        <v>46.16</v>
      </c>
      <c r="E970" s="130">
        <v>50.9</v>
      </c>
      <c r="G970" s="182"/>
      <c r="H970" s="182"/>
      <c r="I970" s="182"/>
    </row>
    <row r="971" spans="1:9">
      <c r="A971" s="136" t="s">
        <v>117</v>
      </c>
      <c r="B971" s="149" t="s">
        <v>270</v>
      </c>
      <c r="C971" s="130">
        <v>70.08</v>
      </c>
      <c r="D971" s="130">
        <v>74.53</v>
      </c>
      <c r="E971" s="132" t="s">
        <v>701</v>
      </c>
      <c r="G971" s="182"/>
      <c r="H971" s="182"/>
      <c r="I971" s="182"/>
    </row>
    <row r="972" spans="1:9">
      <c r="A972" s="136" t="s">
        <v>118</v>
      </c>
      <c r="B972" s="149" t="s">
        <v>270</v>
      </c>
      <c r="C972" s="130">
        <v>52.02</v>
      </c>
      <c r="D972" s="130">
        <v>55.14</v>
      </c>
      <c r="E972" s="132" t="s">
        <v>701</v>
      </c>
      <c r="G972" s="182"/>
      <c r="H972" s="182"/>
      <c r="I972" s="182"/>
    </row>
    <row r="973" spans="1:9">
      <c r="A973" s="136" t="s">
        <v>119</v>
      </c>
      <c r="B973" s="149" t="s">
        <v>270</v>
      </c>
      <c r="C973" s="130">
        <v>60.97</v>
      </c>
      <c r="D973" s="130">
        <v>65.22</v>
      </c>
      <c r="E973" s="130">
        <v>71.91</v>
      </c>
      <c r="G973" s="182"/>
      <c r="H973" s="182"/>
      <c r="I973" s="182"/>
    </row>
    <row r="974" spans="1:9">
      <c r="A974" s="136" t="s">
        <v>120</v>
      </c>
      <c r="B974" s="149" t="s">
        <v>270</v>
      </c>
      <c r="C974" s="130">
        <v>115.17</v>
      </c>
      <c r="D974" s="130">
        <v>122.46</v>
      </c>
      <c r="E974" s="130">
        <v>133.66</v>
      </c>
      <c r="G974" s="182"/>
      <c r="H974" s="182"/>
      <c r="I974" s="182"/>
    </row>
    <row r="975" spans="1:9">
      <c r="A975" s="136" t="s">
        <v>121</v>
      </c>
      <c r="B975" s="149" t="s">
        <v>270</v>
      </c>
      <c r="C975" s="130">
        <v>89.54</v>
      </c>
      <c r="D975" s="130">
        <v>95.81</v>
      </c>
      <c r="E975" s="130">
        <v>104.49</v>
      </c>
      <c r="G975" s="182"/>
      <c r="H975" s="182"/>
      <c r="I975" s="182"/>
    </row>
    <row r="976" spans="1:9">
      <c r="A976" s="136" t="s">
        <v>122</v>
      </c>
      <c r="B976" s="149" t="s">
        <v>270</v>
      </c>
      <c r="C976" s="130">
        <v>68.650000000000006</v>
      </c>
      <c r="D976" s="130">
        <v>72.62</v>
      </c>
      <c r="E976" s="132" t="s">
        <v>701</v>
      </c>
      <c r="G976" s="182"/>
      <c r="H976" s="182"/>
      <c r="I976" s="182"/>
    </row>
    <row r="977" spans="1:9">
      <c r="A977" s="136" t="s">
        <v>123</v>
      </c>
      <c r="B977" s="149" t="s">
        <v>270</v>
      </c>
      <c r="C977" s="130">
        <v>54.73</v>
      </c>
      <c r="D977" s="130">
        <v>58.07</v>
      </c>
      <c r="E977" s="132" t="s">
        <v>701</v>
      </c>
      <c r="G977" s="182"/>
      <c r="H977" s="182"/>
      <c r="I977" s="182"/>
    </row>
    <row r="978" spans="1:9">
      <c r="A978" s="136" t="s">
        <v>124</v>
      </c>
      <c r="B978" s="149" t="s">
        <v>270</v>
      </c>
      <c r="C978" s="130">
        <v>42.54</v>
      </c>
      <c r="D978" s="130">
        <v>45.4</v>
      </c>
      <c r="E978" s="132" t="s">
        <v>701</v>
      </c>
      <c r="G978" s="182"/>
      <c r="H978" s="182"/>
      <c r="I978" s="182"/>
    </row>
    <row r="979" spans="1:9">
      <c r="A979" s="136" t="s">
        <v>249</v>
      </c>
      <c r="B979" s="149" t="s">
        <v>270</v>
      </c>
      <c r="C979" s="130">
        <v>70.819999999999993</v>
      </c>
      <c r="D979" s="130">
        <v>75.239999999999995</v>
      </c>
      <c r="E979" s="132" t="s">
        <v>701</v>
      </c>
      <c r="G979" s="182"/>
      <c r="H979" s="182"/>
      <c r="I979" s="182"/>
    </row>
    <row r="980" spans="1:9">
      <c r="A980" s="136" t="s">
        <v>250</v>
      </c>
      <c r="B980" s="149" t="s">
        <v>270</v>
      </c>
      <c r="C980" s="130">
        <v>35.979999999999997</v>
      </c>
      <c r="D980" s="130">
        <v>38</v>
      </c>
      <c r="E980" s="132" t="s">
        <v>701</v>
      </c>
      <c r="G980" s="182"/>
      <c r="H980" s="182"/>
      <c r="I980" s="182"/>
    </row>
    <row r="981" spans="1:9">
      <c r="A981" s="136" t="s">
        <v>125</v>
      </c>
      <c r="B981" s="149" t="s">
        <v>270</v>
      </c>
      <c r="C981" s="130">
        <v>68.97</v>
      </c>
      <c r="D981" s="130">
        <v>73.319999999999993</v>
      </c>
      <c r="E981" s="132" t="s">
        <v>701</v>
      </c>
      <c r="G981" s="182"/>
      <c r="H981" s="182"/>
      <c r="I981" s="182"/>
    </row>
    <row r="982" spans="1:9">
      <c r="A982" s="136" t="s">
        <v>251</v>
      </c>
      <c r="B982" s="149" t="s">
        <v>270</v>
      </c>
      <c r="C982" s="130">
        <v>91.07</v>
      </c>
      <c r="D982" s="130">
        <v>97.08</v>
      </c>
      <c r="E982" s="132" t="s">
        <v>701</v>
      </c>
      <c r="G982" s="182"/>
      <c r="H982" s="182"/>
      <c r="I982" s="182"/>
    </row>
    <row r="983" spans="1:9">
      <c r="A983" s="136" t="s">
        <v>252</v>
      </c>
      <c r="B983" s="149" t="s">
        <v>270</v>
      </c>
      <c r="C983" s="130">
        <v>111.81</v>
      </c>
      <c r="D983" s="130">
        <v>118.16</v>
      </c>
      <c r="E983" s="132" t="s">
        <v>701</v>
      </c>
      <c r="G983" s="182"/>
      <c r="H983" s="182"/>
      <c r="I983" s="182"/>
    </row>
    <row r="984" spans="1:9">
      <c r="A984" s="136" t="s">
        <v>126</v>
      </c>
      <c r="B984" s="149" t="s">
        <v>270</v>
      </c>
      <c r="C984" s="130">
        <v>48.39</v>
      </c>
      <c r="D984" s="130">
        <v>50.73</v>
      </c>
      <c r="E984" s="132" t="s">
        <v>701</v>
      </c>
      <c r="G984" s="182"/>
      <c r="H984" s="182"/>
      <c r="I984" s="182"/>
    </row>
    <row r="985" spans="1:9">
      <c r="A985" s="136" t="s">
        <v>127</v>
      </c>
      <c r="B985" s="149" t="s">
        <v>270</v>
      </c>
      <c r="C985" s="130">
        <v>38.71</v>
      </c>
      <c r="D985" s="130">
        <v>41.13</v>
      </c>
      <c r="E985" s="132" t="s">
        <v>701</v>
      </c>
      <c r="G985" s="182"/>
      <c r="H985" s="182"/>
      <c r="I985" s="182"/>
    </row>
    <row r="986" spans="1:9">
      <c r="A986" s="136" t="s">
        <v>128</v>
      </c>
      <c r="B986" s="149" t="s">
        <v>270</v>
      </c>
      <c r="C986" s="130">
        <v>52.75</v>
      </c>
      <c r="D986" s="130">
        <v>56.08</v>
      </c>
      <c r="E986" s="132" t="s">
        <v>701</v>
      </c>
      <c r="G986" s="182"/>
      <c r="H986" s="182"/>
      <c r="I986" s="182"/>
    </row>
    <row r="987" spans="1:9">
      <c r="A987" s="136" t="s">
        <v>129</v>
      </c>
      <c r="B987" s="149" t="s">
        <v>270</v>
      </c>
      <c r="C987" s="130">
        <v>73.58</v>
      </c>
      <c r="D987" s="130">
        <v>78.16</v>
      </c>
      <c r="E987" s="132" t="s">
        <v>701</v>
      </c>
      <c r="G987" s="182"/>
      <c r="H987" s="182"/>
      <c r="I987" s="182"/>
    </row>
    <row r="988" spans="1:9">
      <c r="A988" s="136" t="s">
        <v>130</v>
      </c>
      <c r="B988" s="149" t="s">
        <v>270</v>
      </c>
      <c r="C988" s="130">
        <v>76.349999999999994</v>
      </c>
      <c r="D988" s="130">
        <v>81.39</v>
      </c>
      <c r="E988" s="132" t="s">
        <v>701</v>
      </c>
      <c r="G988" s="182"/>
      <c r="H988" s="182"/>
      <c r="I988" s="182"/>
    </row>
    <row r="989" spans="1:9">
      <c r="A989" s="136" t="s">
        <v>131</v>
      </c>
      <c r="B989" s="149" t="s">
        <v>270</v>
      </c>
      <c r="C989" s="130">
        <v>65.09</v>
      </c>
      <c r="D989" s="130">
        <v>69.290000000000006</v>
      </c>
      <c r="E989" s="132" t="s">
        <v>701</v>
      </c>
      <c r="G989" s="182"/>
      <c r="H989" s="182"/>
      <c r="I989" s="182"/>
    </row>
    <row r="990" spans="1:9">
      <c r="A990" s="136" t="s">
        <v>132</v>
      </c>
      <c r="B990" s="149" t="s">
        <v>270</v>
      </c>
      <c r="C990" s="130">
        <v>46.84</v>
      </c>
      <c r="D990" s="130">
        <v>49.81</v>
      </c>
      <c r="E990" s="132" t="s">
        <v>701</v>
      </c>
      <c r="G990" s="182"/>
      <c r="H990" s="182"/>
      <c r="I990" s="182"/>
    </row>
    <row r="991" spans="1:9">
      <c r="A991" s="136" t="s">
        <v>253</v>
      </c>
      <c r="B991" s="149" t="s">
        <v>270</v>
      </c>
      <c r="C991" s="130">
        <v>63.56</v>
      </c>
      <c r="D991" s="130">
        <v>67.14</v>
      </c>
      <c r="E991" s="132" t="s">
        <v>701</v>
      </c>
      <c r="G991" s="182"/>
      <c r="H991" s="182"/>
      <c r="I991" s="182"/>
    </row>
    <row r="992" spans="1:9">
      <c r="A992" s="136" t="s">
        <v>133</v>
      </c>
      <c r="B992" s="149" t="s">
        <v>270</v>
      </c>
      <c r="C992" s="130">
        <v>71.19</v>
      </c>
      <c r="D992" s="130">
        <v>76.17</v>
      </c>
      <c r="E992" s="132" t="s">
        <v>701</v>
      </c>
      <c r="G992" s="182"/>
      <c r="H992" s="182"/>
      <c r="I992" s="182"/>
    </row>
    <row r="993" spans="1:9">
      <c r="A993" s="136" t="s">
        <v>134</v>
      </c>
      <c r="B993" s="149" t="s">
        <v>270</v>
      </c>
      <c r="C993" s="130">
        <v>45.95</v>
      </c>
      <c r="D993" s="130">
        <v>48.52</v>
      </c>
      <c r="E993" s="132" t="s">
        <v>701</v>
      </c>
      <c r="G993" s="182"/>
      <c r="H993" s="182"/>
      <c r="I993" s="182"/>
    </row>
    <row r="994" spans="1:9">
      <c r="A994" s="136" t="s">
        <v>135</v>
      </c>
      <c r="B994" s="149" t="s">
        <v>270</v>
      </c>
      <c r="C994" s="130">
        <v>85.95</v>
      </c>
      <c r="D994" s="130">
        <v>90.83</v>
      </c>
      <c r="E994" s="132" t="s">
        <v>701</v>
      </c>
      <c r="G994" s="182"/>
      <c r="H994" s="182"/>
      <c r="I994" s="182"/>
    </row>
    <row r="995" spans="1:9">
      <c r="A995" s="136" t="s">
        <v>136</v>
      </c>
      <c r="B995" s="149" t="s">
        <v>270</v>
      </c>
      <c r="C995" s="130">
        <v>68.8</v>
      </c>
      <c r="D995" s="130">
        <v>73.38</v>
      </c>
      <c r="E995" s="132" t="s">
        <v>701</v>
      </c>
      <c r="G995" s="182"/>
      <c r="H995" s="182"/>
      <c r="I995" s="182"/>
    </row>
    <row r="996" spans="1:9">
      <c r="A996" s="136" t="s">
        <v>137</v>
      </c>
      <c r="B996" s="149" t="s">
        <v>270</v>
      </c>
      <c r="C996" s="130">
        <v>82.73</v>
      </c>
      <c r="D996" s="130">
        <v>87.87</v>
      </c>
      <c r="E996" s="132" t="s">
        <v>701</v>
      </c>
      <c r="G996" s="182"/>
      <c r="H996" s="182"/>
      <c r="I996" s="182"/>
    </row>
    <row r="997" spans="1:9">
      <c r="A997" s="136" t="s">
        <v>138</v>
      </c>
      <c r="B997" s="149" t="s">
        <v>270</v>
      </c>
      <c r="C997" s="130">
        <v>62.1</v>
      </c>
      <c r="D997" s="130">
        <v>65.739999999999995</v>
      </c>
      <c r="E997" s="132" t="s">
        <v>701</v>
      </c>
      <c r="G997" s="182"/>
      <c r="H997" s="182"/>
      <c r="I997" s="182"/>
    </row>
    <row r="998" spans="1:9">
      <c r="A998" s="136" t="s">
        <v>139</v>
      </c>
      <c r="B998" s="149" t="s">
        <v>270</v>
      </c>
      <c r="C998" s="130">
        <v>105.37</v>
      </c>
      <c r="D998" s="130">
        <v>112.06</v>
      </c>
      <c r="E998" s="132" t="s">
        <v>701</v>
      </c>
      <c r="G998" s="182"/>
      <c r="H998" s="182"/>
      <c r="I998" s="182"/>
    </row>
    <row r="999" spans="1:9">
      <c r="A999" s="136" t="s">
        <v>140</v>
      </c>
      <c r="B999" s="149" t="s">
        <v>270</v>
      </c>
      <c r="C999" s="130">
        <v>48.04</v>
      </c>
      <c r="D999" s="130">
        <v>51.41</v>
      </c>
      <c r="E999" s="132" t="s">
        <v>701</v>
      </c>
      <c r="G999" s="182"/>
      <c r="H999" s="182"/>
      <c r="I999" s="182"/>
    </row>
    <row r="1000" spans="1:9">
      <c r="A1000" s="136" t="s">
        <v>141</v>
      </c>
      <c r="B1000" s="149" t="s">
        <v>270</v>
      </c>
      <c r="C1000" s="130">
        <v>85.4</v>
      </c>
      <c r="D1000" s="130">
        <v>90.84</v>
      </c>
      <c r="E1000" s="132" t="s">
        <v>701</v>
      </c>
      <c r="G1000" s="182"/>
      <c r="H1000" s="182"/>
      <c r="I1000" s="182"/>
    </row>
    <row r="1001" spans="1:9">
      <c r="A1001" s="136" t="s">
        <v>142</v>
      </c>
      <c r="B1001" s="149" t="s">
        <v>270</v>
      </c>
      <c r="C1001" s="130">
        <v>130.66999999999999</v>
      </c>
      <c r="D1001" s="130">
        <v>139.62</v>
      </c>
      <c r="E1001" s="132" t="s">
        <v>701</v>
      </c>
      <c r="G1001" s="182"/>
      <c r="H1001" s="182"/>
      <c r="I1001" s="182"/>
    </row>
    <row r="1002" spans="1:9">
      <c r="A1002" s="136" t="s">
        <v>143</v>
      </c>
      <c r="B1002" s="149" t="s">
        <v>270</v>
      </c>
      <c r="C1002" s="130">
        <v>60.81</v>
      </c>
      <c r="D1002" s="130">
        <v>64.8</v>
      </c>
      <c r="E1002" s="132" t="s">
        <v>701</v>
      </c>
      <c r="G1002" s="182"/>
      <c r="H1002" s="182"/>
      <c r="I1002" s="182"/>
    </row>
    <row r="1003" spans="1:9">
      <c r="A1003" s="136" t="s">
        <v>189</v>
      </c>
      <c r="B1003" s="149" t="s">
        <v>270</v>
      </c>
      <c r="C1003" s="130" t="s">
        <v>701</v>
      </c>
      <c r="D1003" s="130">
        <v>152.12</v>
      </c>
      <c r="E1003" s="132" t="s">
        <v>701</v>
      </c>
      <c r="G1003" s="182"/>
      <c r="H1003" s="182"/>
      <c r="I1003" s="182"/>
    </row>
    <row r="1004" spans="1:9">
      <c r="A1004" s="136" t="s">
        <v>144</v>
      </c>
      <c r="B1004" s="149" t="s">
        <v>270</v>
      </c>
      <c r="C1004" s="130">
        <v>105.28</v>
      </c>
      <c r="D1004" s="130">
        <v>112.58</v>
      </c>
      <c r="E1004" s="132" t="s">
        <v>701</v>
      </c>
      <c r="G1004" s="182"/>
      <c r="H1004" s="182"/>
      <c r="I1004" s="182"/>
    </row>
    <row r="1005" spans="1:9">
      <c r="A1005" s="136" t="s">
        <v>254</v>
      </c>
      <c r="B1005" s="149" t="s">
        <v>270</v>
      </c>
      <c r="C1005" s="130">
        <v>66.62</v>
      </c>
      <c r="D1005" s="130">
        <v>71.180000000000007</v>
      </c>
      <c r="E1005" s="132" t="s">
        <v>701</v>
      </c>
      <c r="G1005" s="182"/>
      <c r="H1005" s="182"/>
      <c r="I1005" s="182"/>
    </row>
    <row r="1006" spans="1:9">
      <c r="A1006" s="136" t="s">
        <v>145</v>
      </c>
      <c r="B1006" s="149" t="s">
        <v>270</v>
      </c>
      <c r="C1006" s="130">
        <v>92.22</v>
      </c>
      <c r="D1006" s="130">
        <v>98.39</v>
      </c>
      <c r="E1006" s="132" t="s">
        <v>701</v>
      </c>
      <c r="G1006" s="182"/>
      <c r="H1006" s="182"/>
      <c r="I1006" s="182"/>
    </row>
    <row r="1007" spans="1:9">
      <c r="A1007" s="136" t="s">
        <v>146</v>
      </c>
      <c r="B1007" s="149" t="s">
        <v>270</v>
      </c>
      <c r="C1007" s="130">
        <v>92.26</v>
      </c>
      <c r="D1007" s="130">
        <v>98.04</v>
      </c>
      <c r="E1007" s="132" t="s">
        <v>701</v>
      </c>
      <c r="G1007" s="182"/>
      <c r="H1007" s="182"/>
      <c r="I1007" s="182"/>
    </row>
    <row r="1008" spans="1:9">
      <c r="A1008" s="136" t="s">
        <v>147</v>
      </c>
      <c r="B1008" s="149" t="s">
        <v>270</v>
      </c>
      <c r="C1008" s="130">
        <v>60.74</v>
      </c>
      <c r="D1008" s="130">
        <v>64.59</v>
      </c>
      <c r="E1008" s="132" t="s">
        <v>701</v>
      </c>
      <c r="G1008" s="182"/>
      <c r="H1008" s="182"/>
      <c r="I1008" s="182"/>
    </row>
    <row r="1009" spans="1:9">
      <c r="A1009" s="136" t="s">
        <v>148</v>
      </c>
      <c r="B1009" s="149" t="s">
        <v>270</v>
      </c>
      <c r="C1009" s="130">
        <v>42.89</v>
      </c>
      <c r="D1009" s="130">
        <v>45.49</v>
      </c>
      <c r="E1009" s="132" t="s">
        <v>701</v>
      </c>
      <c r="G1009" s="182"/>
      <c r="H1009" s="182"/>
      <c r="I1009" s="182"/>
    </row>
    <row r="1010" spans="1:9">
      <c r="A1010" s="136" t="s">
        <v>149</v>
      </c>
      <c r="B1010" s="149" t="s">
        <v>270</v>
      </c>
      <c r="C1010" s="130">
        <v>88.86</v>
      </c>
      <c r="D1010" s="130">
        <v>94.08</v>
      </c>
      <c r="E1010" s="132" t="s">
        <v>701</v>
      </c>
      <c r="G1010" s="182"/>
      <c r="H1010" s="182"/>
      <c r="I1010" s="182"/>
    </row>
    <row r="1011" spans="1:9">
      <c r="A1011" s="136" t="s">
        <v>150</v>
      </c>
      <c r="B1011" s="149" t="s">
        <v>270</v>
      </c>
      <c r="C1011" s="130">
        <v>34.700000000000003</v>
      </c>
      <c r="D1011" s="130">
        <v>37.33</v>
      </c>
      <c r="E1011" s="132" t="s">
        <v>701</v>
      </c>
      <c r="G1011" s="182"/>
      <c r="H1011" s="182"/>
      <c r="I1011" s="182"/>
    </row>
    <row r="1012" spans="1:9">
      <c r="A1012" s="136" t="s">
        <v>151</v>
      </c>
      <c r="B1012" s="149" t="s">
        <v>270</v>
      </c>
      <c r="C1012" s="130">
        <v>73.099999999999994</v>
      </c>
      <c r="D1012" s="130">
        <v>78.05</v>
      </c>
      <c r="E1012" s="132" t="s">
        <v>701</v>
      </c>
      <c r="G1012" s="182"/>
      <c r="H1012" s="182"/>
      <c r="I1012" s="182"/>
    </row>
    <row r="1013" spans="1:9">
      <c r="A1013" s="136" t="s">
        <v>152</v>
      </c>
      <c r="B1013" s="149" t="s">
        <v>270</v>
      </c>
      <c r="C1013" s="130">
        <v>55.6</v>
      </c>
      <c r="D1013" s="130">
        <v>58.83</v>
      </c>
      <c r="E1013" s="132" t="s">
        <v>701</v>
      </c>
      <c r="G1013" s="182"/>
      <c r="H1013" s="182"/>
      <c r="I1013" s="182"/>
    </row>
    <row r="1014" spans="1:9">
      <c r="A1014" s="136" t="s">
        <v>153</v>
      </c>
      <c r="B1014" s="149" t="s">
        <v>270</v>
      </c>
      <c r="C1014" s="130">
        <v>92.25</v>
      </c>
      <c r="D1014" s="130">
        <v>98.59</v>
      </c>
      <c r="E1014" s="132" t="s">
        <v>701</v>
      </c>
      <c r="G1014" s="182"/>
      <c r="H1014" s="182"/>
      <c r="I1014" s="182"/>
    </row>
    <row r="1015" spans="1:9">
      <c r="A1015" s="136" t="s">
        <v>154</v>
      </c>
      <c r="B1015" s="149" t="s">
        <v>270</v>
      </c>
      <c r="C1015" s="130">
        <v>43.01</v>
      </c>
      <c r="D1015" s="130">
        <v>45.69</v>
      </c>
      <c r="E1015" s="132" t="s">
        <v>701</v>
      </c>
      <c r="G1015" s="182"/>
      <c r="H1015" s="182"/>
      <c r="I1015" s="182"/>
    </row>
    <row r="1016" spans="1:9">
      <c r="A1016" s="136" t="s">
        <v>155</v>
      </c>
      <c r="B1016" s="149" t="s">
        <v>270</v>
      </c>
      <c r="C1016" s="130">
        <v>67.27</v>
      </c>
      <c r="D1016" s="130">
        <v>71.260000000000005</v>
      </c>
      <c r="E1016" s="130">
        <v>78.83</v>
      </c>
      <c r="G1016" s="182"/>
      <c r="H1016" s="182"/>
      <c r="I1016" s="182"/>
    </row>
    <row r="1017" spans="1:9">
      <c r="A1017" s="136" t="s">
        <v>255</v>
      </c>
      <c r="B1017" s="149" t="s">
        <v>270</v>
      </c>
      <c r="C1017" s="130">
        <v>93.49</v>
      </c>
      <c r="D1017" s="130">
        <v>99.06</v>
      </c>
      <c r="E1017" s="130">
        <v>109.54</v>
      </c>
      <c r="G1017" s="182"/>
      <c r="H1017" s="182"/>
      <c r="I1017" s="182"/>
    </row>
    <row r="1018" spans="1:9">
      <c r="A1018" s="136" t="s">
        <v>156</v>
      </c>
      <c r="B1018" s="149" t="s">
        <v>270</v>
      </c>
      <c r="C1018" s="130">
        <v>93.96</v>
      </c>
      <c r="D1018" s="130">
        <v>100.45</v>
      </c>
      <c r="E1018" s="132" t="s">
        <v>701</v>
      </c>
      <c r="G1018" s="182"/>
      <c r="H1018" s="182"/>
      <c r="I1018" s="182"/>
    </row>
    <row r="1019" spans="1:9">
      <c r="A1019" s="136" t="s">
        <v>157</v>
      </c>
      <c r="B1019" s="149" t="s">
        <v>270</v>
      </c>
      <c r="C1019" s="130">
        <v>62.15</v>
      </c>
      <c r="D1019" s="130">
        <v>66.06</v>
      </c>
      <c r="E1019" s="132" t="s">
        <v>701</v>
      </c>
      <c r="G1019" s="182"/>
      <c r="H1019" s="182"/>
      <c r="I1019" s="182"/>
    </row>
    <row r="1020" spans="1:9">
      <c r="A1020" s="136" t="s">
        <v>158</v>
      </c>
      <c r="B1020" s="149" t="s">
        <v>270</v>
      </c>
      <c r="C1020" s="130">
        <v>120.39</v>
      </c>
      <c r="D1020" s="130">
        <v>128.55000000000001</v>
      </c>
      <c r="E1020" s="132" t="s">
        <v>701</v>
      </c>
      <c r="G1020" s="182"/>
      <c r="H1020" s="182"/>
      <c r="I1020" s="182"/>
    </row>
    <row r="1021" spans="1:9">
      <c r="A1021" s="136" t="s">
        <v>159</v>
      </c>
      <c r="B1021" s="149" t="s">
        <v>270</v>
      </c>
      <c r="C1021" s="130">
        <v>40.01</v>
      </c>
      <c r="D1021" s="130">
        <v>42.44</v>
      </c>
      <c r="E1021" s="132" t="s">
        <v>701</v>
      </c>
      <c r="G1021" s="182"/>
      <c r="H1021" s="182"/>
      <c r="I1021" s="182"/>
    </row>
    <row r="1022" spans="1:9">
      <c r="A1022" s="136" t="s">
        <v>160</v>
      </c>
      <c r="B1022" s="149" t="s">
        <v>270</v>
      </c>
      <c r="C1022" s="130">
        <v>56.01</v>
      </c>
      <c r="D1022" s="130">
        <v>59.95</v>
      </c>
      <c r="E1022" s="132" t="s">
        <v>701</v>
      </c>
      <c r="G1022" s="182"/>
      <c r="H1022" s="182"/>
      <c r="I1022" s="182"/>
    </row>
    <row r="1023" spans="1:9">
      <c r="A1023" s="136" t="s">
        <v>161</v>
      </c>
      <c r="B1023" s="149" t="s">
        <v>270</v>
      </c>
      <c r="C1023" s="130">
        <v>78.8</v>
      </c>
      <c r="D1023" s="130">
        <v>84.28</v>
      </c>
      <c r="E1023" s="132" t="s">
        <v>701</v>
      </c>
      <c r="G1023" s="182"/>
      <c r="H1023" s="182"/>
      <c r="I1023" s="182"/>
    </row>
    <row r="1024" spans="1:9">
      <c r="A1024" s="136" t="s">
        <v>40</v>
      </c>
      <c r="B1024" s="149" t="s">
        <v>270</v>
      </c>
      <c r="C1024" s="130">
        <v>86.54</v>
      </c>
      <c r="D1024" s="130">
        <v>91.94</v>
      </c>
      <c r="E1024" s="132" t="s">
        <v>701</v>
      </c>
      <c r="G1024" s="182"/>
      <c r="H1024" s="182"/>
      <c r="I1024" s="182"/>
    </row>
    <row r="1025" spans="1:9">
      <c r="A1025" s="136" t="s">
        <v>256</v>
      </c>
      <c r="B1025" s="149" t="s">
        <v>270</v>
      </c>
      <c r="C1025" s="130">
        <v>59.63</v>
      </c>
      <c r="D1025" s="130">
        <v>63.65</v>
      </c>
      <c r="E1025" s="132" t="s">
        <v>701</v>
      </c>
      <c r="G1025" s="182"/>
      <c r="H1025" s="182"/>
      <c r="I1025" s="182"/>
    </row>
    <row r="1026" spans="1:9">
      <c r="A1026" s="136" t="s">
        <v>257</v>
      </c>
      <c r="B1026" s="149" t="s">
        <v>270</v>
      </c>
      <c r="C1026" s="130">
        <v>74.27</v>
      </c>
      <c r="D1026" s="130">
        <v>79.12</v>
      </c>
      <c r="E1026" s="132" t="s">
        <v>701</v>
      </c>
      <c r="G1026" s="182"/>
      <c r="H1026" s="182"/>
      <c r="I1026" s="182"/>
    </row>
    <row r="1027" spans="1:9">
      <c r="A1027" s="136" t="s">
        <v>258</v>
      </c>
      <c r="B1027" s="149" t="s">
        <v>270</v>
      </c>
      <c r="C1027" s="130">
        <v>111.5</v>
      </c>
      <c r="D1027" s="130">
        <v>118.73</v>
      </c>
      <c r="E1027" s="132" t="s">
        <v>701</v>
      </c>
      <c r="G1027" s="182"/>
      <c r="H1027" s="182"/>
      <c r="I1027" s="182"/>
    </row>
    <row r="1028" spans="1:9">
      <c r="A1028" s="136" t="s">
        <v>162</v>
      </c>
      <c r="B1028" s="149" t="s">
        <v>270</v>
      </c>
      <c r="C1028" s="130">
        <v>54.19</v>
      </c>
      <c r="D1028" s="130">
        <v>57.5</v>
      </c>
      <c r="E1028" s="130">
        <v>63.79</v>
      </c>
      <c r="G1028" s="182"/>
      <c r="H1028" s="182"/>
      <c r="I1028" s="182"/>
    </row>
    <row r="1029" spans="1:9">
      <c r="A1029" s="136" t="s">
        <v>163</v>
      </c>
      <c r="B1029" s="149" t="s">
        <v>270</v>
      </c>
      <c r="C1029" s="130">
        <v>53.31</v>
      </c>
      <c r="D1029" s="130">
        <v>56.45</v>
      </c>
      <c r="E1029" s="130">
        <v>61.92</v>
      </c>
      <c r="G1029" s="182"/>
      <c r="H1029" s="182"/>
      <c r="I1029" s="182"/>
    </row>
    <row r="1030" spans="1:9">
      <c r="A1030" s="136" t="s">
        <v>164</v>
      </c>
      <c r="B1030" s="149" t="s">
        <v>270</v>
      </c>
      <c r="C1030" s="130">
        <v>70.09</v>
      </c>
      <c r="D1030" s="130">
        <v>74.489999999999995</v>
      </c>
      <c r="E1030" s="132" t="s">
        <v>701</v>
      </c>
      <c r="G1030" s="182"/>
      <c r="H1030" s="182"/>
      <c r="I1030" s="182"/>
    </row>
    <row r="1031" spans="1:9">
      <c r="A1031" s="136" t="s">
        <v>165</v>
      </c>
      <c r="B1031" s="149" t="s">
        <v>270</v>
      </c>
      <c r="C1031" s="130">
        <v>33.79</v>
      </c>
      <c r="D1031" s="130">
        <v>35.71</v>
      </c>
      <c r="E1031" s="130">
        <v>39.76</v>
      </c>
      <c r="G1031" s="182"/>
      <c r="H1031" s="182"/>
      <c r="I1031" s="182"/>
    </row>
    <row r="1032" spans="1:9">
      <c r="A1032" s="136" t="s">
        <v>166</v>
      </c>
      <c r="B1032" s="149" t="s">
        <v>270</v>
      </c>
      <c r="C1032" s="130">
        <v>42</v>
      </c>
      <c r="D1032" s="130">
        <v>44.43</v>
      </c>
      <c r="E1032" s="132" t="s">
        <v>701</v>
      </c>
      <c r="G1032" s="182"/>
      <c r="H1032" s="182"/>
      <c r="I1032" s="182"/>
    </row>
    <row r="1033" spans="1:9">
      <c r="A1033" s="136" t="s">
        <v>167</v>
      </c>
      <c r="B1033" s="149" t="s">
        <v>270</v>
      </c>
      <c r="C1033" s="130">
        <v>71.739999999999995</v>
      </c>
      <c r="D1033" s="130">
        <v>76.849999999999994</v>
      </c>
      <c r="E1033" s="132" t="s">
        <v>701</v>
      </c>
      <c r="G1033" s="182"/>
      <c r="H1033" s="182"/>
      <c r="I1033" s="182"/>
    </row>
    <row r="1034" spans="1:9">
      <c r="A1034" s="136" t="s">
        <v>168</v>
      </c>
      <c r="B1034" s="149" t="s">
        <v>270</v>
      </c>
      <c r="C1034" s="130">
        <v>64.39</v>
      </c>
      <c r="D1034" s="130">
        <v>68.14</v>
      </c>
      <c r="E1034" s="132" t="s">
        <v>701</v>
      </c>
      <c r="G1034" s="182"/>
      <c r="H1034" s="182"/>
      <c r="I1034" s="182"/>
    </row>
    <row r="1035" spans="1:9">
      <c r="A1035" s="136" t="s">
        <v>169</v>
      </c>
      <c r="B1035" s="149" t="s">
        <v>270</v>
      </c>
      <c r="C1035" s="130">
        <v>72.37</v>
      </c>
      <c r="D1035" s="130">
        <v>77.06</v>
      </c>
      <c r="E1035" s="132" t="s">
        <v>701</v>
      </c>
      <c r="G1035" s="182"/>
      <c r="H1035" s="182"/>
      <c r="I1035" s="182"/>
    </row>
    <row r="1036" spans="1:9">
      <c r="A1036" s="136" t="s">
        <v>170</v>
      </c>
      <c r="B1036" s="149" t="s">
        <v>270</v>
      </c>
      <c r="C1036" s="130">
        <v>43.2</v>
      </c>
      <c r="D1036" s="130">
        <v>46.05</v>
      </c>
      <c r="E1036" s="132" t="s">
        <v>701</v>
      </c>
      <c r="G1036" s="182"/>
      <c r="H1036" s="182"/>
      <c r="I1036" s="182"/>
    </row>
    <row r="1037" spans="1:9">
      <c r="A1037" s="136" t="s">
        <v>171</v>
      </c>
      <c r="B1037" s="149" t="s">
        <v>270</v>
      </c>
      <c r="C1037" s="130">
        <v>86.61</v>
      </c>
      <c r="D1037" s="130">
        <v>92.05</v>
      </c>
      <c r="E1037" s="132" t="s">
        <v>701</v>
      </c>
      <c r="G1037" s="182"/>
      <c r="H1037" s="182"/>
      <c r="I1037" s="182"/>
    </row>
    <row r="1038" spans="1:9">
      <c r="A1038" s="136" t="s">
        <v>172</v>
      </c>
      <c r="B1038" s="149" t="s">
        <v>270</v>
      </c>
      <c r="C1038" s="130">
        <v>68.94</v>
      </c>
      <c r="D1038" s="130">
        <v>73.739999999999995</v>
      </c>
      <c r="E1038" s="132" t="s">
        <v>701</v>
      </c>
      <c r="G1038" s="182"/>
      <c r="H1038" s="182"/>
      <c r="I1038" s="182"/>
    </row>
    <row r="1039" spans="1:9">
      <c r="A1039" s="136" t="s">
        <v>175</v>
      </c>
      <c r="B1039" s="149" t="s">
        <v>270</v>
      </c>
      <c r="C1039" s="130">
        <v>60.82</v>
      </c>
      <c r="D1039" s="130">
        <v>64.12</v>
      </c>
      <c r="E1039" s="132" t="s">
        <v>701</v>
      </c>
      <c r="G1039" s="182"/>
      <c r="H1039" s="182"/>
      <c r="I1039" s="182"/>
    </row>
    <row r="1040" spans="1:9">
      <c r="A1040" s="136" t="s">
        <v>173</v>
      </c>
      <c r="B1040" s="149" t="s">
        <v>270</v>
      </c>
      <c r="C1040" s="130">
        <v>128.22999999999999</v>
      </c>
      <c r="D1040" s="130">
        <v>135.32</v>
      </c>
      <c r="E1040" s="132" t="s">
        <v>701</v>
      </c>
      <c r="G1040" s="182"/>
      <c r="H1040" s="182"/>
      <c r="I1040" s="182"/>
    </row>
    <row r="1041" spans="1:9">
      <c r="A1041" s="136" t="s">
        <v>174</v>
      </c>
      <c r="B1041" s="149" t="s">
        <v>270</v>
      </c>
      <c r="C1041" s="130">
        <v>47.96</v>
      </c>
      <c r="D1041" s="130">
        <v>51.56</v>
      </c>
      <c r="E1041" s="132" t="s">
        <v>701</v>
      </c>
      <c r="G1041" s="182"/>
      <c r="H1041" s="182"/>
      <c r="I1041" s="182"/>
    </row>
    <row r="1042" spans="1:9">
      <c r="A1042" s="136" t="s">
        <v>176</v>
      </c>
      <c r="B1042" s="149" t="s">
        <v>270</v>
      </c>
      <c r="C1042" s="130">
        <v>73.73</v>
      </c>
      <c r="D1042" s="130">
        <v>78.510000000000005</v>
      </c>
      <c r="E1042" s="132" t="s">
        <v>701</v>
      </c>
      <c r="G1042" s="182"/>
      <c r="H1042" s="182"/>
      <c r="I1042" s="182"/>
    </row>
    <row r="1043" spans="1:9">
      <c r="A1043" s="136" t="s">
        <v>259</v>
      </c>
      <c r="B1043" s="149" t="s">
        <v>270</v>
      </c>
      <c r="C1043" s="130">
        <v>68.040000000000006</v>
      </c>
      <c r="D1043" s="130">
        <v>71.98</v>
      </c>
      <c r="E1043" s="132" t="s">
        <v>701</v>
      </c>
      <c r="G1043" s="182"/>
      <c r="H1043" s="182"/>
      <c r="I1043" s="182"/>
    </row>
    <row r="1044" spans="1:9">
      <c r="A1044" s="136" t="s">
        <v>260</v>
      </c>
      <c r="B1044" s="149" t="s">
        <v>270</v>
      </c>
      <c r="C1044" s="130">
        <v>90.46</v>
      </c>
      <c r="D1044" s="130">
        <v>95.35</v>
      </c>
      <c r="E1044" s="132" t="s">
        <v>701</v>
      </c>
      <c r="G1044" s="182"/>
      <c r="H1044" s="182"/>
      <c r="I1044" s="182"/>
    </row>
    <row r="1045" spans="1:9">
      <c r="A1045" s="136" t="s">
        <v>177</v>
      </c>
      <c r="B1045" s="149" t="s">
        <v>270</v>
      </c>
      <c r="C1045" s="130">
        <v>56.22</v>
      </c>
      <c r="D1045" s="130">
        <v>60.96</v>
      </c>
      <c r="E1045" s="132" t="s">
        <v>701</v>
      </c>
      <c r="G1045" s="182"/>
      <c r="H1045" s="182"/>
      <c r="I1045" s="182"/>
    </row>
    <row r="1046" spans="1:9">
      <c r="A1046" s="136" t="s">
        <v>178</v>
      </c>
      <c r="B1046" s="149" t="s">
        <v>270</v>
      </c>
      <c r="C1046" s="130">
        <v>82.51</v>
      </c>
      <c r="D1046" s="130">
        <v>88.18</v>
      </c>
      <c r="E1046" s="132" t="s">
        <v>701</v>
      </c>
      <c r="G1046" s="182"/>
      <c r="H1046" s="182"/>
      <c r="I1046" s="182"/>
    </row>
    <row r="1047" spans="1:9">
      <c r="A1047" s="136" t="s">
        <v>179</v>
      </c>
      <c r="B1047" s="149" t="s">
        <v>270</v>
      </c>
      <c r="C1047" s="130">
        <v>95.62</v>
      </c>
      <c r="D1047" s="130">
        <v>101.67</v>
      </c>
      <c r="E1047" s="130">
        <v>110.8</v>
      </c>
      <c r="G1047" s="182"/>
      <c r="H1047" s="182"/>
      <c r="I1047" s="182"/>
    </row>
    <row r="1048" spans="1:9">
      <c r="A1048" s="136" t="s">
        <v>180</v>
      </c>
      <c r="B1048" s="149" t="s">
        <v>270</v>
      </c>
      <c r="C1048" s="130">
        <v>65.510000000000005</v>
      </c>
      <c r="D1048" s="130">
        <v>70.14</v>
      </c>
      <c r="E1048" s="130">
        <v>78.150000000000006</v>
      </c>
      <c r="G1048" s="182"/>
      <c r="H1048" s="182"/>
      <c r="I1048" s="182"/>
    </row>
    <row r="1049" spans="1:9">
      <c r="A1049" s="136" t="s">
        <v>181</v>
      </c>
      <c r="B1049" s="149" t="s">
        <v>270</v>
      </c>
      <c r="C1049" s="130">
        <v>38.11</v>
      </c>
      <c r="D1049" s="130">
        <v>40.25</v>
      </c>
      <c r="E1049" s="130">
        <v>44.54</v>
      </c>
      <c r="G1049" s="182"/>
      <c r="H1049" s="182"/>
      <c r="I1049" s="182"/>
    </row>
    <row r="1050" spans="1:9">
      <c r="A1050" s="136" t="s">
        <v>182</v>
      </c>
      <c r="B1050" s="149" t="s">
        <v>270</v>
      </c>
      <c r="C1050" s="130">
        <v>48.69</v>
      </c>
      <c r="D1050" s="130">
        <v>52.31</v>
      </c>
      <c r="E1050" s="130">
        <v>57.19</v>
      </c>
      <c r="G1050" s="182"/>
      <c r="H1050" s="182"/>
      <c r="I1050" s="182"/>
    </row>
    <row r="1051" spans="1:9">
      <c r="A1051" s="136" t="s">
        <v>261</v>
      </c>
      <c r="B1051" s="149" t="s">
        <v>270</v>
      </c>
      <c r="C1051" s="130">
        <v>75.489999999999995</v>
      </c>
      <c r="D1051" s="130">
        <v>80.39</v>
      </c>
      <c r="E1051" s="130">
        <v>87.21</v>
      </c>
      <c r="G1051" s="182"/>
      <c r="H1051" s="182"/>
      <c r="I1051" s="182"/>
    </row>
    <row r="1052" spans="1:9">
      <c r="A1052" s="136" t="s">
        <v>184</v>
      </c>
      <c r="B1052" s="149" t="s">
        <v>270</v>
      </c>
      <c r="C1052" s="130">
        <v>59.12</v>
      </c>
      <c r="D1052" s="130">
        <v>63.14</v>
      </c>
      <c r="E1052" s="132" t="s">
        <v>701</v>
      </c>
      <c r="G1052" s="182"/>
      <c r="H1052" s="182"/>
      <c r="I1052" s="182"/>
    </row>
    <row r="1053" spans="1:9">
      <c r="A1053" s="136" t="s">
        <v>262</v>
      </c>
      <c r="B1053" s="149" t="s">
        <v>270</v>
      </c>
      <c r="C1053" s="130">
        <v>77.569999999999993</v>
      </c>
      <c r="D1053" s="130">
        <v>82.9</v>
      </c>
      <c r="E1053" s="132" t="s">
        <v>701</v>
      </c>
      <c r="G1053" s="182"/>
      <c r="H1053" s="182"/>
      <c r="I1053" s="182"/>
    </row>
    <row r="1054" spans="1:9">
      <c r="A1054" s="136" t="s">
        <v>185</v>
      </c>
      <c r="B1054" s="149" t="s">
        <v>270</v>
      </c>
      <c r="C1054" s="130">
        <v>52.94</v>
      </c>
      <c r="D1054" s="130">
        <v>56.08</v>
      </c>
      <c r="E1054" s="132" t="s">
        <v>701</v>
      </c>
      <c r="G1054" s="182"/>
      <c r="H1054" s="182"/>
      <c r="I1054" s="182"/>
    </row>
    <row r="1055" spans="1:9">
      <c r="A1055" s="136" t="s">
        <v>186</v>
      </c>
      <c r="B1055" s="149" t="s">
        <v>270</v>
      </c>
      <c r="C1055" s="130">
        <v>57.64</v>
      </c>
      <c r="D1055" s="130">
        <v>60.86</v>
      </c>
      <c r="E1055" s="132" t="s">
        <v>701</v>
      </c>
      <c r="G1055" s="182"/>
      <c r="H1055" s="182"/>
      <c r="I1055" s="182"/>
    </row>
    <row r="1056" spans="1:9">
      <c r="A1056" s="136" t="s">
        <v>263</v>
      </c>
      <c r="B1056" s="149" t="s">
        <v>270</v>
      </c>
      <c r="C1056" s="130">
        <v>77.75</v>
      </c>
      <c r="D1056" s="130">
        <v>82.33</v>
      </c>
      <c r="E1056" s="132" t="s">
        <v>701</v>
      </c>
      <c r="G1056" s="182"/>
      <c r="H1056" s="182"/>
      <c r="I1056" s="182"/>
    </row>
    <row r="1057" spans="1:9">
      <c r="A1057" s="136" t="s">
        <v>187</v>
      </c>
      <c r="B1057" s="149" t="s">
        <v>270</v>
      </c>
      <c r="C1057" s="130">
        <v>78.989999999999995</v>
      </c>
      <c r="D1057" s="130">
        <v>83.8</v>
      </c>
      <c r="E1057" s="132" t="s">
        <v>701</v>
      </c>
      <c r="G1057" s="182"/>
      <c r="H1057" s="182"/>
      <c r="I1057" s="182"/>
    </row>
    <row r="1058" spans="1:9" ht="15.75" thickBot="1">
      <c r="A1058" s="136" t="s">
        <v>188</v>
      </c>
      <c r="B1058" s="149" t="s">
        <v>270</v>
      </c>
      <c r="C1058" s="130">
        <v>41.8</v>
      </c>
      <c r="D1058" s="130">
        <v>44.15</v>
      </c>
      <c r="E1058" s="133" t="s">
        <v>701</v>
      </c>
      <c r="G1058" s="182"/>
      <c r="H1058" s="182"/>
      <c r="I1058" s="182"/>
    </row>
    <row r="1059" spans="1:9">
      <c r="A1059" s="136" t="s">
        <v>42</v>
      </c>
      <c r="B1059" s="149" t="s">
        <v>271</v>
      </c>
      <c r="C1059" s="130">
        <v>50.43</v>
      </c>
      <c r="D1059" s="130">
        <v>53.56</v>
      </c>
      <c r="E1059" s="131" t="s">
        <v>701</v>
      </c>
      <c r="G1059" s="182"/>
      <c r="H1059" s="182"/>
      <c r="I1059" s="182"/>
    </row>
    <row r="1060" spans="1:9">
      <c r="A1060" s="136" t="s">
        <v>43</v>
      </c>
      <c r="B1060" s="149" t="s">
        <v>271</v>
      </c>
      <c r="C1060" s="130">
        <v>71.08</v>
      </c>
      <c r="D1060" s="130">
        <v>75.44</v>
      </c>
      <c r="E1060" s="132" t="s">
        <v>701</v>
      </c>
      <c r="G1060" s="182"/>
      <c r="H1060" s="182"/>
      <c r="I1060" s="182"/>
    </row>
    <row r="1061" spans="1:9">
      <c r="A1061" s="136" t="s">
        <v>44</v>
      </c>
      <c r="B1061" s="149" t="s">
        <v>271</v>
      </c>
      <c r="C1061" s="130">
        <v>29.16</v>
      </c>
      <c r="D1061" s="130">
        <v>30.83</v>
      </c>
      <c r="E1061" s="132" t="s">
        <v>701</v>
      </c>
      <c r="G1061" s="182"/>
      <c r="H1061" s="182"/>
      <c r="I1061" s="182"/>
    </row>
    <row r="1062" spans="1:9">
      <c r="A1062" s="136" t="s">
        <v>45</v>
      </c>
      <c r="B1062" s="149" t="s">
        <v>271</v>
      </c>
      <c r="C1062" s="130">
        <v>34.130000000000003</v>
      </c>
      <c r="D1062" s="130">
        <v>36.06</v>
      </c>
      <c r="E1062" s="132" t="s">
        <v>701</v>
      </c>
      <c r="G1062" s="182"/>
      <c r="H1062" s="182"/>
      <c r="I1062" s="182"/>
    </row>
    <row r="1063" spans="1:9">
      <c r="A1063" s="136" t="s">
        <v>46</v>
      </c>
      <c r="B1063" s="149" t="s">
        <v>271</v>
      </c>
      <c r="C1063" s="130">
        <v>42.05</v>
      </c>
      <c r="D1063" s="130">
        <v>44.58</v>
      </c>
      <c r="E1063" s="132" t="s">
        <v>701</v>
      </c>
      <c r="G1063" s="182"/>
      <c r="H1063" s="182"/>
      <c r="I1063" s="182"/>
    </row>
    <row r="1064" spans="1:9">
      <c r="A1064" s="136" t="s">
        <v>47</v>
      </c>
      <c r="B1064" s="149" t="s">
        <v>271</v>
      </c>
      <c r="C1064" s="130">
        <v>41.07</v>
      </c>
      <c r="D1064" s="130">
        <v>43.87</v>
      </c>
      <c r="E1064" s="132" t="s">
        <v>701</v>
      </c>
      <c r="G1064" s="182"/>
      <c r="H1064" s="182"/>
      <c r="I1064" s="182"/>
    </row>
    <row r="1065" spans="1:9">
      <c r="A1065" s="136" t="s">
        <v>48</v>
      </c>
      <c r="B1065" s="149" t="s">
        <v>271</v>
      </c>
      <c r="C1065" s="130">
        <v>38.9</v>
      </c>
      <c r="D1065" s="130">
        <v>41.2</v>
      </c>
      <c r="E1065" s="132" t="s">
        <v>701</v>
      </c>
      <c r="G1065" s="182"/>
      <c r="H1065" s="182"/>
      <c r="I1065" s="182"/>
    </row>
    <row r="1066" spans="1:9">
      <c r="A1066" s="136" t="s">
        <v>49</v>
      </c>
      <c r="B1066" s="149" t="s">
        <v>271</v>
      </c>
      <c r="C1066" s="130">
        <v>52.34</v>
      </c>
      <c r="D1066" s="130">
        <v>56.05</v>
      </c>
      <c r="E1066" s="132" t="s">
        <v>701</v>
      </c>
      <c r="G1066" s="182"/>
      <c r="H1066" s="182"/>
      <c r="I1066" s="182"/>
    </row>
    <row r="1067" spans="1:9">
      <c r="A1067" s="136" t="s">
        <v>50</v>
      </c>
      <c r="B1067" s="149" t="s">
        <v>271</v>
      </c>
      <c r="C1067" s="130">
        <v>66.739999999999995</v>
      </c>
      <c r="D1067" s="130">
        <v>70.67</v>
      </c>
      <c r="E1067" s="132" t="s">
        <v>701</v>
      </c>
      <c r="G1067" s="182"/>
      <c r="H1067" s="182"/>
      <c r="I1067" s="182"/>
    </row>
    <row r="1068" spans="1:9">
      <c r="A1068" s="136" t="s">
        <v>238</v>
      </c>
      <c r="B1068" s="149" t="s">
        <v>271</v>
      </c>
      <c r="C1068" s="130">
        <v>90.04</v>
      </c>
      <c r="D1068" s="130">
        <v>95.22</v>
      </c>
      <c r="E1068" s="132" t="s">
        <v>701</v>
      </c>
      <c r="G1068" s="182"/>
      <c r="H1068" s="182"/>
      <c r="I1068" s="182"/>
    </row>
    <row r="1069" spans="1:9">
      <c r="A1069" s="136" t="s">
        <v>51</v>
      </c>
      <c r="B1069" s="149" t="s">
        <v>271</v>
      </c>
      <c r="C1069" s="130">
        <v>82.44</v>
      </c>
      <c r="D1069" s="130">
        <v>88.45</v>
      </c>
      <c r="E1069" s="132" t="s">
        <v>701</v>
      </c>
      <c r="G1069" s="182"/>
      <c r="H1069" s="182"/>
      <c r="I1069" s="182"/>
    </row>
    <row r="1070" spans="1:9">
      <c r="A1070" s="136" t="s">
        <v>52</v>
      </c>
      <c r="B1070" s="149" t="s">
        <v>271</v>
      </c>
      <c r="C1070" s="130">
        <v>89.12</v>
      </c>
      <c r="D1070" s="130">
        <v>95.09</v>
      </c>
      <c r="E1070" s="132" t="s">
        <v>701</v>
      </c>
      <c r="G1070" s="182"/>
      <c r="H1070" s="182"/>
      <c r="I1070" s="182"/>
    </row>
    <row r="1071" spans="1:9">
      <c r="A1071" s="136" t="s">
        <v>239</v>
      </c>
      <c r="B1071" s="149" t="s">
        <v>271</v>
      </c>
      <c r="C1071" s="130">
        <v>118.27</v>
      </c>
      <c r="D1071" s="130">
        <v>125.47</v>
      </c>
      <c r="E1071" s="132" t="s">
        <v>701</v>
      </c>
      <c r="G1071" s="182"/>
      <c r="H1071" s="182"/>
      <c r="I1071" s="182"/>
    </row>
    <row r="1072" spans="1:9">
      <c r="A1072" s="136" t="s">
        <v>53</v>
      </c>
      <c r="B1072" s="149" t="s">
        <v>271</v>
      </c>
      <c r="C1072" s="130">
        <v>73.91</v>
      </c>
      <c r="D1072" s="130">
        <v>79.23</v>
      </c>
      <c r="E1072" s="132" t="s">
        <v>701</v>
      </c>
      <c r="G1072" s="182"/>
      <c r="H1072" s="182"/>
      <c r="I1072" s="182"/>
    </row>
    <row r="1073" spans="1:9">
      <c r="A1073" s="136" t="s">
        <v>54</v>
      </c>
      <c r="B1073" s="149" t="s">
        <v>271</v>
      </c>
      <c r="C1073" s="130">
        <v>102.49</v>
      </c>
      <c r="D1073" s="130">
        <v>107.78</v>
      </c>
      <c r="E1073" s="132" t="s">
        <v>701</v>
      </c>
      <c r="G1073" s="182"/>
      <c r="H1073" s="182"/>
      <c r="I1073" s="182"/>
    </row>
    <row r="1074" spans="1:9">
      <c r="A1074" s="136" t="s">
        <v>240</v>
      </c>
      <c r="B1074" s="149" t="s">
        <v>271</v>
      </c>
      <c r="C1074" s="130">
        <v>67.900000000000006</v>
      </c>
      <c r="D1074" s="130">
        <v>71.75</v>
      </c>
      <c r="E1074" s="132" t="s">
        <v>701</v>
      </c>
      <c r="G1074" s="182"/>
      <c r="H1074" s="182"/>
      <c r="I1074" s="182"/>
    </row>
    <row r="1075" spans="1:9">
      <c r="A1075" s="136" t="s">
        <v>241</v>
      </c>
      <c r="B1075" s="149" t="s">
        <v>271</v>
      </c>
      <c r="C1075" s="130">
        <v>71.47</v>
      </c>
      <c r="D1075" s="130">
        <v>75.819999999999993</v>
      </c>
      <c r="E1075" s="132" t="s">
        <v>701</v>
      </c>
      <c r="G1075" s="182"/>
      <c r="H1075" s="182"/>
      <c r="I1075" s="182"/>
    </row>
    <row r="1076" spans="1:9">
      <c r="A1076" s="136" t="s">
        <v>55</v>
      </c>
      <c r="B1076" s="149" t="s">
        <v>271</v>
      </c>
      <c r="C1076" s="130">
        <v>85.39</v>
      </c>
      <c r="D1076" s="130">
        <v>91.05</v>
      </c>
      <c r="E1076" s="132" t="s">
        <v>701</v>
      </c>
      <c r="G1076" s="182"/>
      <c r="H1076" s="182"/>
      <c r="I1076" s="182"/>
    </row>
    <row r="1077" spans="1:9">
      <c r="A1077" s="136" t="s">
        <v>56</v>
      </c>
      <c r="B1077" s="149" t="s">
        <v>271</v>
      </c>
      <c r="C1077" s="130">
        <v>68.31</v>
      </c>
      <c r="D1077" s="130">
        <v>72.55</v>
      </c>
      <c r="E1077" s="132" t="s">
        <v>701</v>
      </c>
      <c r="G1077" s="182"/>
      <c r="H1077" s="182"/>
      <c r="I1077" s="182"/>
    </row>
    <row r="1078" spans="1:9">
      <c r="A1078" s="136" t="s">
        <v>57</v>
      </c>
      <c r="B1078" s="149" t="s">
        <v>271</v>
      </c>
      <c r="C1078" s="130">
        <v>109.4</v>
      </c>
      <c r="D1078" s="130">
        <v>115.81</v>
      </c>
      <c r="E1078" s="132" t="s">
        <v>701</v>
      </c>
      <c r="G1078" s="182"/>
      <c r="H1078" s="182"/>
      <c r="I1078" s="182"/>
    </row>
    <row r="1079" spans="1:9">
      <c r="A1079" s="136" t="s">
        <v>58</v>
      </c>
      <c r="B1079" s="149" t="s">
        <v>271</v>
      </c>
      <c r="C1079" s="130">
        <v>92.15</v>
      </c>
      <c r="D1079" s="130">
        <v>97.63</v>
      </c>
      <c r="E1079" s="132" t="s">
        <v>701</v>
      </c>
      <c r="G1079" s="182"/>
      <c r="H1079" s="182"/>
      <c r="I1079" s="182"/>
    </row>
    <row r="1080" spans="1:9">
      <c r="A1080" s="136" t="s">
        <v>59</v>
      </c>
      <c r="B1080" s="149" t="s">
        <v>271</v>
      </c>
      <c r="C1080" s="130">
        <v>44.15</v>
      </c>
      <c r="D1080" s="130">
        <v>46.82</v>
      </c>
      <c r="E1080" s="132" t="s">
        <v>701</v>
      </c>
      <c r="G1080" s="182"/>
      <c r="H1080" s="182"/>
      <c r="I1080" s="182"/>
    </row>
    <row r="1081" spans="1:9">
      <c r="A1081" s="136" t="s">
        <v>60</v>
      </c>
      <c r="B1081" s="149" t="s">
        <v>271</v>
      </c>
      <c r="C1081" s="130">
        <v>39.15</v>
      </c>
      <c r="D1081" s="130">
        <v>41.29</v>
      </c>
      <c r="E1081" s="132" t="s">
        <v>701</v>
      </c>
      <c r="G1081" s="182"/>
      <c r="H1081" s="182"/>
      <c r="I1081" s="182"/>
    </row>
    <row r="1082" spans="1:9">
      <c r="A1082" s="136" t="s">
        <v>61</v>
      </c>
      <c r="B1082" s="149" t="s">
        <v>271</v>
      </c>
      <c r="C1082" s="130">
        <v>52.16</v>
      </c>
      <c r="D1082" s="130">
        <v>55.36</v>
      </c>
      <c r="E1082" s="132" t="s">
        <v>701</v>
      </c>
      <c r="G1082" s="182"/>
      <c r="H1082" s="182"/>
      <c r="I1082" s="182"/>
    </row>
    <row r="1083" spans="1:9">
      <c r="A1083" s="136" t="s">
        <v>62</v>
      </c>
      <c r="B1083" s="149" t="s">
        <v>271</v>
      </c>
      <c r="C1083" s="130">
        <v>53.92</v>
      </c>
      <c r="D1083" s="130">
        <v>56.89</v>
      </c>
      <c r="E1083" s="132" t="s">
        <v>701</v>
      </c>
      <c r="G1083" s="182"/>
      <c r="H1083" s="182"/>
      <c r="I1083" s="182"/>
    </row>
    <row r="1084" spans="1:9">
      <c r="A1084" s="136" t="s">
        <v>63</v>
      </c>
      <c r="B1084" s="149" t="s">
        <v>271</v>
      </c>
      <c r="C1084" s="130">
        <v>42.21</v>
      </c>
      <c r="D1084" s="130">
        <v>44.83</v>
      </c>
      <c r="E1084" s="132" t="s">
        <v>701</v>
      </c>
      <c r="G1084" s="182"/>
      <c r="H1084" s="182"/>
      <c r="I1084" s="182"/>
    </row>
    <row r="1085" spans="1:9">
      <c r="A1085" s="136" t="s">
        <v>64</v>
      </c>
      <c r="B1085" s="149" t="s">
        <v>271</v>
      </c>
      <c r="C1085" s="130">
        <v>74.790000000000006</v>
      </c>
      <c r="D1085" s="130">
        <v>79.430000000000007</v>
      </c>
      <c r="E1085" s="132" t="s">
        <v>701</v>
      </c>
      <c r="G1085" s="182"/>
      <c r="H1085" s="182"/>
      <c r="I1085" s="182"/>
    </row>
    <row r="1086" spans="1:9">
      <c r="A1086" s="136" t="s">
        <v>65</v>
      </c>
      <c r="B1086" s="149" t="s">
        <v>271</v>
      </c>
      <c r="C1086" s="130">
        <v>93.71</v>
      </c>
      <c r="D1086" s="130">
        <v>99.52</v>
      </c>
      <c r="E1086" s="132" t="s">
        <v>701</v>
      </c>
      <c r="G1086" s="182"/>
      <c r="H1086" s="182"/>
      <c r="I1086" s="182"/>
    </row>
    <row r="1087" spans="1:9">
      <c r="A1087" s="136" t="s">
        <v>66</v>
      </c>
      <c r="B1087" s="149" t="s">
        <v>271</v>
      </c>
      <c r="C1087" s="130">
        <v>67.930000000000007</v>
      </c>
      <c r="D1087" s="130">
        <v>72.53</v>
      </c>
      <c r="E1087" s="132" t="s">
        <v>701</v>
      </c>
      <c r="G1087" s="182"/>
      <c r="H1087" s="182"/>
      <c r="I1087" s="182"/>
    </row>
    <row r="1088" spans="1:9">
      <c r="A1088" s="136" t="s">
        <v>67</v>
      </c>
      <c r="B1088" s="149" t="s">
        <v>271</v>
      </c>
      <c r="C1088" s="130">
        <v>62.2</v>
      </c>
      <c r="D1088" s="130">
        <v>66.11</v>
      </c>
      <c r="E1088" s="132" t="s">
        <v>701</v>
      </c>
      <c r="G1088" s="182"/>
      <c r="H1088" s="182"/>
      <c r="I1088" s="182"/>
    </row>
    <row r="1089" spans="1:9">
      <c r="A1089" s="136" t="s">
        <v>68</v>
      </c>
      <c r="B1089" s="149" t="s">
        <v>271</v>
      </c>
      <c r="C1089" s="130">
        <v>47.83</v>
      </c>
      <c r="D1089" s="130">
        <v>51.1</v>
      </c>
      <c r="E1089" s="130">
        <v>56.09</v>
      </c>
      <c r="G1089" s="182"/>
      <c r="H1089" s="182"/>
      <c r="I1089" s="182"/>
    </row>
    <row r="1090" spans="1:9">
      <c r="A1090" s="136" t="s">
        <v>69</v>
      </c>
      <c r="B1090" s="149" t="s">
        <v>271</v>
      </c>
      <c r="C1090" s="130">
        <v>62.95</v>
      </c>
      <c r="D1090" s="130">
        <v>66.86</v>
      </c>
      <c r="E1090" s="132" t="s">
        <v>701</v>
      </c>
      <c r="G1090" s="182"/>
      <c r="H1090" s="182"/>
      <c r="I1090" s="182"/>
    </row>
    <row r="1091" spans="1:9">
      <c r="A1091" s="136" t="s">
        <v>70</v>
      </c>
      <c r="B1091" s="149" t="s">
        <v>271</v>
      </c>
      <c r="C1091" s="130">
        <v>32.03</v>
      </c>
      <c r="D1091" s="130">
        <v>34.11</v>
      </c>
      <c r="E1091" s="130">
        <v>37.369999999999997</v>
      </c>
      <c r="G1091" s="182"/>
      <c r="H1091" s="182"/>
      <c r="I1091" s="182"/>
    </row>
    <row r="1092" spans="1:9">
      <c r="A1092" s="136" t="s">
        <v>71</v>
      </c>
      <c r="B1092" s="149" t="s">
        <v>271</v>
      </c>
      <c r="C1092" s="130">
        <v>135.37</v>
      </c>
      <c r="D1092" s="130">
        <v>143.61000000000001</v>
      </c>
      <c r="E1092" s="132" t="s">
        <v>701</v>
      </c>
      <c r="G1092" s="182"/>
      <c r="H1092" s="182"/>
      <c r="I1092" s="182"/>
    </row>
    <row r="1093" spans="1:9">
      <c r="A1093" s="136" t="s">
        <v>72</v>
      </c>
      <c r="B1093" s="149" t="s">
        <v>271</v>
      </c>
      <c r="C1093" s="130">
        <v>92.13</v>
      </c>
      <c r="D1093" s="130">
        <v>98.05</v>
      </c>
      <c r="E1093" s="132" t="s">
        <v>701</v>
      </c>
      <c r="G1093" s="182"/>
      <c r="H1093" s="182"/>
      <c r="I1093" s="182"/>
    </row>
    <row r="1094" spans="1:9">
      <c r="A1094" s="136" t="s">
        <v>73</v>
      </c>
      <c r="B1094" s="149" t="s">
        <v>271</v>
      </c>
      <c r="C1094" s="130">
        <v>111.16</v>
      </c>
      <c r="D1094" s="130">
        <v>118.55</v>
      </c>
      <c r="E1094" s="132" t="s">
        <v>701</v>
      </c>
      <c r="G1094" s="182"/>
      <c r="H1094" s="182"/>
      <c r="I1094" s="182"/>
    </row>
    <row r="1095" spans="1:9">
      <c r="A1095" s="136" t="s">
        <v>242</v>
      </c>
      <c r="B1095" s="149" t="s">
        <v>271</v>
      </c>
      <c r="C1095" s="130">
        <v>96.55</v>
      </c>
      <c r="D1095" s="130">
        <v>101.93</v>
      </c>
      <c r="E1095" s="132" t="s">
        <v>701</v>
      </c>
      <c r="G1095" s="182"/>
      <c r="H1095" s="182"/>
      <c r="I1095" s="182"/>
    </row>
    <row r="1096" spans="1:9">
      <c r="A1096" s="136" t="s">
        <v>74</v>
      </c>
      <c r="B1096" s="149" t="s">
        <v>271</v>
      </c>
      <c r="C1096" s="130">
        <v>38.32</v>
      </c>
      <c r="D1096" s="130">
        <v>41.19</v>
      </c>
      <c r="E1096" s="130">
        <v>44.87</v>
      </c>
      <c r="G1096" s="182"/>
      <c r="H1096" s="182"/>
      <c r="I1096" s="182"/>
    </row>
    <row r="1097" spans="1:9">
      <c r="A1097" s="136" t="s">
        <v>75</v>
      </c>
      <c r="B1097" s="149" t="s">
        <v>271</v>
      </c>
      <c r="C1097" s="130">
        <v>72.67</v>
      </c>
      <c r="D1097" s="130">
        <v>77.400000000000006</v>
      </c>
      <c r="E1097" s="130">
        <v>84.87</v>
      </c>
      <c r="G1097" s="182"/>
      <c r="H1097" s="182"/>
      <c r="I1097" s="182"/>
    </row>
    <row r="1098" spans="1:9">
      <c r="A1098" s="136" t="s">
        <v>76</v>
      </c>
      <c r="B1098" s="149" t="s">
        <v>271</v>
      </c>
      <c r="C1098" s="130">
        <v>41.24</v>
      </c>
      <c r="D1098" s="130">
        <v>44.29</v>
      </c>
      <c r="E1098" s="132" t="s">
        <v>701</v>
      </c>
      <c r="G1098" s="182"/>
      <c r="H1098" s="182"/>
      <c r="I1098" s="182"/>
    </row>
    <row r="1099" spans="1:9">
      <c r="A1099" s="136" t="s">
        <v>77</v>
      </c>
      <c r="B1099" s="149" t="s">
        <v>271</v>
      </c>
      <c r="C1099" s="130">
        <v>61.31</v>
      </c>
      <c r="D1099" s="130">
        <v>64.72</v>
      </c>
      <c r="E1099" s="132" t="s">
        <v>701</v>
      </c>
      <c r="G1099" s="182"/>
      <c r="H1099" s="182"/>
      <c r="I1099" s="182"/>
    </row>
    <row r="1100" spans="1:9">
      <c r="A1100" s="136" t="s">
        <v>78</v>
      </c>
      <c r="B1100" s="149" t="s">
        <v>271</v>
      </c>
      <c r="C1100" s="130">
        <v>88.19</v>
      </c>
      <c r="D1100" s="130">
        <v>93.34</v>
      </c>
      <c r="E1100" s="132" t="s">
        <v>701</v>
      </c>
      <c r="G1100" s="182"/>
      <c r="H1100" s="182"/>
      <c r="I1100" s="182"/>
    </row>
    <row r="1101" spans="1:9">
      <c r="A1101" s="136" t="s">
        <v>79</v>
      </c>
      <c r="B1101" s="149" t="s">
        <v>271</v>
      </c>
      <c r="C1101" s="130">
        <v>57.21</v>
      </c>
      <c r="D1101" s="130">
        <v>61.08</v>
      </c>
      <c r="E1101" s="132" t="s">
        <v>701</v>
      </c>
      <c r="G1101" s="182"/>
      <c r="H1101" s="182"/>
      <c r="I1101" s="182"/>
    </row>
    <row r="1102" spans="1:9">
      <c r="A1102" s="136" t="s">
        <v>80</v>
      </c>
      <c r="B1102" s="149" t="s">
        <v>271</v>
      </c>
      <c r="C1102" s="130">
        <v>82.1</v>
      </c>
      <c r="D1102" s="130">
        <v>87.99</v>
      </c>
      <c r="E1102" s="132" t="s">
        <v>701</v>
      </c>
      <c r="G1102" s="182"/>
      <c r="H1102" s="182"/>
      <c r="I1102" s="182"/>
    </row>
    <row r="1103" spans="1:9">
      <c r="A1103" s="136" t="s">
        <v>81</v>
      </c>
      <c r="B1103" s="149" t="s">
        <v>271</v>
      </c>
      <c r="C1103" s="130">
        <v>109.95</v>
      </c>
      <c r="D1103" s="130">
        <v>116.7</v>
      </c>
      <c r="E1103" s="132" t="s">
        <v>701</v>
      </c>
      <c r="G1103" s="182"/>
      <c r="H1103" s="182"/>
      <c r="I1103" s="182"/>
    </row>
    <row r="1104" spans="1:9">
      <c r="A1104" s="136" t="s">
        <v>82</v>
      </c>
      <c r="B1104" s="149" t="s">
        <v>271</v>
      </c>
      <c r="C1104" s="130">
        <v>64.02</v>
      </c>
      <c r="D1104" s="130">
        <v>68.27</v>
      </c>
      <c r="E1104" s="132" t="s">
        <v>701</v>
      </c>
      <c r="G1104" s="182"/>
      <c r="H1104" s="182"/>
      <c r="I1104" s="182"/>
    </row>
    <row r="1105" spans="1:9">
      <c r="A1105" s="136" t="s">
        <v>83</v>
      </c>
      <c r="B1105" s="149" t="s">
        <v>271</v>
      </c>
      <c r="C1105" s="130">
        <v>88.51</v>
      </c>
      <c r="D1105" s="130">
        <v>94.32</v>
      </c>
      <c r="E1105" s="132" t="s">
        <v>701</v>
      </c>
      <c r="G1105" s="182"/>
      <c r="H1105" s="182"/>
      <c r="I1105" s="182"/>
    </row>
    <row r="1106" spans="1:9">
      <c r="A1106" s="136" t="s">
        <v>84</v>
      </c>
      <c r="B1106" s="149" t="s">
        <v>271</v>
      </c>
      <c r="C1106" s="130">
        <v>39.619999999999997</v>
      </c>
      <c r="D1106" s="130">
        <v>41.93</v>
      </c>
      <c r="E1106" s="132" t="s">
        <v>701</v>
      </c>
      <c r="G1106" s="182"/>
      <c r="H1106" s="182"/>
      <c r="I1106" s="182"/>
    </row>
    <row r="1107" spans="1:9">
      <c r="A1107" s="136" t="s">
        <v>85</v>
      </c>
      <c r="B1107" s="149" t="s">
        <v>271</v>
      </c>
      <c r="C1107" s="130">
        <v>73.87</v>
      </c>
      <c r="D1107" s="130">
        <v>78.67</v>
      </c>
      <c r="E1107" s="132" t="s">
        <v>701</v>
      </c>
      <c r="G1107" s="182"/>
      <c r="H1107" s="182"/>
      <c r="I1107" s="182"/>
    </row>
    <row r="1108" spans="1:9">
      <c r="A1108" s="136" t="s">
        <v>86</v>
      </c>
      <c r="B1108" s="149" t="s">
        <v>271</v>
      </c>
      <c r="C1108" s="130">
        <v>131.62</v>
      </c>
      <c r="D1108" s="130">
        <v>139.49</v>
      </c>
      <c r="E1108" s="132" t="s">
        <v>701</v>
      </c>
      <c r="G1108" s="182"/>
      <c r="H1108" s="182"/>
      <c r="I1108" s="182"/>
    </row>
    <row r="1109" spans="1:9">
      <c r="A1109" s="136" t="s">
        <v>87</v>
      </c>
      <c r="B1109" s="149" t="s">
        <v>271</v>
      </c>
      <c r="C1109" s="130">
        <v>54.27</v>
      </c>
      <c r="D1109" s="130">
        <v>58.22</v>
      </c>
      <c r="E1109" s="132" t="s">
        <v>701</v>
      </c>
      <c r="G1109" s="182"/>
      <c r="H1109" s="182"/>
      <c r="I1109" s="182"/>
    </row>
    <row r="1110" spans="1:9">
      <c r="A1110" s="136" t="s">
        <v>88</v>
      </c>
      <c r="B1110" s="149" t="s">
        <v>271</v>
      </c>
      <c r="C1110" s="130">
        <v>88.55</v>
      </c>
      <c r="D1110" s="130">
        <v>94.48</v>
      </c>
      <c r="E1110" s="132" t="s">
        <v>701</v>
      </c>
      <c r="G1110" s="182"/>
      <c r="H1110" s="182"/>
      <c r="I1110" s="182"/>
    </row>
    <row r="1111" spans="1:9">
      <c r="A1111" s="136" t="s">
        <v>89</v>
      </c>
      <c r="B1111" s="149" t="s">
        <v>271</v>
      </c>
      <c r="C1111" s="130">
        <v>98.64</v>
      </c>
      <c r="D1111" s="130">
        <v>105.1</v>
      </c>
      <c r="E1111" s="132" t="s">
        <v>701</v>
      </c>
      <c r="G1111" s="182"/>
      <c r="H1111" s="182"/>
      <c r="I1111" s="182"/>
    </row>
    <row r="1112" spans="1:9">
      <c r="A1112" s="136" t="s">
        <v>90</v>
      </c>
      <c r="B1112" s="149" t="s">
        <v>271</v>
      </c>
      <c r="C1112" s="130">
        <v>69.930000000000007</v>
      </c>
      <c r="D1112" s="130">
        <v>74.16</v>
      </c>
      <c r="E1112" s="132" t="s">
        <v>701</v>
      </c>
      <c r="G1112" s="182"/>
      <c r="H1112" s="182"/>
      <c r="I1112" s="182"/>
    </row>
    <row r="1113" spans="1:9">
      <c r="A1113" s="136" t="s">
        <v>91</v>
      </c>
      <c r="B1113" s="149" t="s">
        <v>271</v>
      </c>
      <c r="C1113" s="130">
        <v>90.97</v>
      </c>
      <c r="D1113" s="130">
        <v>96.21</v>
      </c>
      <c r="E1113" s="132" t="s">
        <v>701</v>
      </c>
      <c r="G1113" s="182"/>
      <c r="H1113" s="182"/>
      <c r="I1113" s="182"/>
    </row>
    <row r="1114" spans="1:9">
      <c r="A1114" s="136" t="s">
        <v>92</v>
      </c>
      <c r="B1114" s="149" t="s">
        <v>271</v>
      </c>
      <c r="C1114" s="130">
        <v>77.11</v>
      </c>
      <c r="D1114" s="130">
        <v>82.25</v>
      </c>
      <c r="E1114" s="132" t="s">
        <v>701</v>
      </c>
      <c r="G1114" s="182"/>
      <c r="H1114" s="182"/>
      <c r="I1114" s="182"/>
    </row>
    <row r="1115" spans="1:9">
      <c r="A1115" s="136" t="s">
        <v>93</v>
      </c>
      <c r="B1115" s="149" t="s">
        <v>271</v>
      </c>
      <c r="C1115" s="130">
        <v>56.16</v>
      </c>
      <c r="D1115" s="130">
        <v>59.19</v>
      </c>
      <c r="E1115" s="132" t="s">
        <v>701</v>
      </c>
      <c r="G1115" s="182"/>
      <c r="H1115" s="182"/>
      <c r="I1115" s="182"/>
    </row>
    <row r="1116" spans="1:9">
      <c r="A1116" s="136" t="s">
        <v>94</v>
      </c>
      <c r="B1116" s="149" t="s">
        <v>271</v>
      </c>
      <c r="C1116" s="130">
        <v>35.619999999999997</v>
      </c>
      <c r="D1116" s="130">
        <v>37.64</v>
      </c>
      <c r="E1116" s="132" t="s">
        <v>701</v>
      </c>
      <c r="G1116" s="182"/>
      <c r="H1116" s="182"/>
      <c r="I1116" s="182"/>
    </row>
    <row r="1117" spans="1:9">
      <c r="A1117" s="136" t="s">
        <v>95</v>
      </c>
      <c r="B1117" s="149" t="s">
        <v>271</v>
      </c>
      <c r="C1117" s="130">
        <v>72.77</v>
      </c>
      <c r="D1117" s="130">
        <v>77.489999999999995</v>
      </c>
      <c r="E1117" s="132" t="s">
        <v>701</v>
      </c>
      <c r="G1117" s="182"/>
      <c r="H1117" s="182"/>
      <c r="I1117" s="182"/>
    </row>
    <row r="1118" spans="1:9">
      <c r="A1118" s="136" t="s">
        <v>96</v>
      </c>
      <c r="B1118" s="149" t="s">
        <v>271</v>
      </c>
      <c r="C1118" s="130">
        <v>55.79</v>
      </c>
      <c r="D1118" s="130">
        <v>59.5</v>
      </c>
      <c r="E1118" s="132" t="s">
        <v>701</v>
      </c>
      <c r="G1118" s="182"/>
      <c r="H1118" s="182"/>
      <c r="I1118" s="182"/>
    </row>
    <row r="1119" spans="1:9">
      <c r="A1119" s="136" t="s">
        <v>97</v>
      </c>
      <c r="B1119" s="149" t="s">
        <v>271</v>
      </c>
      <c r="C1119" s="130">
        <v>86.46</v>
      </c>
      <c r="D1119" s="130">
        <v>91.83</v>
      </c>
      <c r="E1119" s="132" t="s">
        <v>701</v>
      </c>
      <c r="G1119" s="182"/>
      <c r="H1119" s="182"/>
      <c r="I1119" s="182"/>
    </row>
    <row r="1120" spans="1:9">
      <c r="A1120" s="136" t="s">
        <v>243</v>
      </c>
      <c r="B1120" s="149" t="s">
        <v>271</v>
      </c>
      <c r="C1120" s="130">
        <v>115.51</v>
      </c>
      <c r="D1120" s="130">
        <v>122.69</v>
      </c>
      <c r="E1120" s="132" t="s">
        <v>701</v>
      </c>
      <c r="G1120" s="182"/>
      <c r="H1120" s="182"/>
      <c r="I1120" s="182"/>
    </row>
    <row r="1121" spans="1:9">
      <c r="A1121" s="136" t="s">
        <v>244</v>
      </c>
      <c r="B1121" s="149" t="s">
        <v>271</v>
      </c>
      <c r="C1121" s="130">
        <v>61.52</v>
      </c>
      <c r="D1121" s="130">
        <v>66.2</v>
      </c>
      <c r="E1121" s="132" t="s">
        <v>701</v>
      </c>
      <c r="G1121" s="182"/>
      <c r="H1121" s="182"/>
      <c r="I1121" s="182"/>
    </row>
    <row r="1122" spans="1:9">
      <c r="A1122" s="136" t="s">
        <v>98</v>
      </c>
      <c r="B1122" s="149" t="s">
        <v>271</v>
      </c>
      <c r="C1122" s="130">
        <v>72.010000000000005</v>
      </c>
      <c r="D1122" s="130">
        <v>76.34</v>
      </c>
      <c r="E1122" s="132" t="s">
        <v>701</v>
      </c>
      <c r="G1122" s="182"/>
      <c r="H1122" s="182"/>
      <c r="I1122" s="182"/>
    </row>
    <row r="1123" spans="1:9">
      <c r="A1123" s="136" t="s">
        <v>245</v>
      </c>
      <c r="B1123" s="149" t="s">
        <v>271</v>
      </c>
      <c r="C1123" s="130">
        <v>88.72</v>
      </c>
      <c r="D1123" s="130">
        <v>94.53</v>
      </c>
      <c r="E1123" s="132" t="s">
        <v>701</v>
      </c>
      <c r="G1123" s="182"/>
      <c r="H1123" s="182"/>
      <c r="I1123" s="182"/>
    </row>
    <row r="1124" spans="1:9">
      <c r="A1124" s="136" t="s">
        <v>99</v>
      </c>
      <c r="B1124" s="149" t="s">
        <v>271</v>
      </c>
      <c r="C1124" s="130">
        <v>90.4</v>
      </c>
      <c r="D1124" s="130">
        <v>95.46</v>
      </c>
      <c r="E1124" s="132" t="s">
        <v>701</v>
      </c>
      <c r="G1124" s="182"/>
      <c r="H1124" s="182"/>
      <c r="I1124" s="182"/>
    </row>
    <row r="1125" spans="1:9">
      <c r="A1125" s="136" t="s">
        <v>100</v>
      </c>
      <c r="B1125" s="149" t="s">
        <v>271</v>
      </c>
      <c r="C1125" s="130">
        <v>62.85</v>
      </c>
      <c r="D1125" s="130">
        <v>67.180000000000007</v>
      </c>
      <c r="E1125" s="132" t="s">
        <v>701</v>
      </c>
      <c r="G1125" s="182"/>
      <c r="H1125" s="182"/>
      <c r="I1125" s="182"/>
    </row>
    <row r="1126" spans="1:9">
      <c r="A1126" s="136" t="s">
        <v>101</v>
      </c>
      <c r="B1126" s="149" t="s">
        <v>271</v>
      </c>
      <c r="C1126" s="130">
        <v>81.64</v>
      </c>
      <c r="D1126" s="130">
        <v>86.39</v>
      </c>
      <c r="E1126" s="132" t="s">
        <v>701</v>
      </c>
      <c r="G1126" s="182"/>
      <c r="H1126" s="182"/>
      <c r="I1126" s="182"/>
    </row>
    <row r="1127" spans="1:9">
      <c r="A1127" s="136" t="s">
        <v>102</v>
      </c>
      <c r="B1127" s="149" t="s">
        <v>271</v>
      </c>
      <c r="C1127" s="130">
        <v>35.340000000000003</v>
      </c>
      <c r="D1127" s="130">
        <v>37.75</v>
      </c>
      <c r="E1127" s="132" t="s">
        <v>701</v>
      </c>
      <c r="G1127" s="182"/>
      <c r="H1127" s="182"/>
      <c r="I1127" s="182"/>
    </row>
    <row r="1128" spans="1:9">
      <c r="A1128" s="136" t="s">
        <v>103</v>
      </c>
      <c r="B1128" s="149" t="s">
        <v>271</v>
      </c>
      <c r="C1128" s="130">
        <v>62.38</v>
      </c>
      <c r="D1128" s="130">
        <v>66.349999999999994</v>
      </c>
      <c r="E1128" s="132" t="s">
        <v>701</v>
      </c>
      <c r="G1128" s="182"/>
      <c r="H1128" s="182"/>
      <c r="I1128" s="182"/>
    </row>
    <row r="1129" spans="1:9">
      <c r="A1129" s="136" t="s">
        <v>104</v>
      </c>
      <c r="B1129" s="149" t="s">
        <v>271</v>
      </c>
      <c r="C1129" s="130">
        <v>47.74</v>
      </c>
      <c r="D1129" s="130">
        <v>50.55</v>
      </c>
      <c r="E1129" s="132" t="s">
        <v>701</v>
      </c>
      <c r="G1129" s="182"/>
      <c r="H1129" s="182"/>
      <c r="I1129" s="182"/>
    </row>
    <row r="1130" spans="1:9">
      <c r="A1130" s="136" t="s">
        <v>105</v>
      </c>
      <c r="B1130" s="149" t="s">
        <v>271</v>
      </c>
      <c r="C1130" s="130">
        <v>85.84</v>
      </c>
      <c r="D1130" s="130">
        <v>90.83</v>
      </c>
      <c r="E1130" s="132" t="s">
        <v>701</v>
      </c>
      <c r="G1130" s="182"/>
      <c r="H1130" s="182"/>
      <c r="I1130" s="182"/>
    </row>
    <row r="1131" spans="1:9">
      <c r="A1131" s="136" t="s">
        <v>106</v>
      </c>
      <c r="B1131" s="149" t="s">
        <v>271</v>
      </c>
      <c r="C1131" s="130">
        <v>70.52</v>
      </c>
      <c r="D1131" s="130">
        <v>74.84</v>
      </c>
      <c r="E1131" s="132" t="s">
        <v>701</v>
      </c>
      <c r="G1131" s="182"/>
      <c r="H1131" s="182"/>
      <c r="I1131" s="182"/>
    </row>
    <row r="1132" spans="1:9">
      <c r="A1132" s="136" t="s">
        <v>107</v>
      </c>
      <c r="B1132" s="149" t="s">
        <v>271</v>
      </c>
      <c r="C1132" s="130">
        <v>114.37</v>
      </c>
      <c r="D1132" s="130">
        <v>120.8</v>
      </c>
      <c r="E1132" s="132" t="s">
        <v>701</v>
      </c>
      <c r="G1132" s="182"/>
      <c r="H1132" s="182"/>
      <c r="I1132" s="182"/>
    </row>
    <row r="1133" spans="1:9">
      <c r="A1133" s="136" t="s">
        <v>108</v>
      </c>
      <c r="B1133" s="149" t="s">
        <v>271</v>
      </c>
      <c r="C1133" s="130">
        <v>92.1</v>
      </c>
      <c r="D1133" s="130">
        <v>98.44</v>
      </c>
      <c r="E1133" s="132" t="s">
        <v>701</v>
      </c>
      <c r="G1133" s="182"/>
      <c r="H1133" s="182"/>
      <c r="I1133" s="182"/>
    </row>
    <row r="1134" spans="1:9">
      <c r="A1134" s="136" t="s">
        <v>109</v>
      </c>
      <c r="B1134" s="149" t="s">
        <v>271</v>
      </c>
      <c r="C1134" s="130">
        <v>116.81</v>
      </c>
      <c r="D1134" s="130">
        <v>124.59</v>
      </c>
      <c r="E1134" s="132" t="s">
        <v>701</v>
      </c>
      <c r="G1134" s="182"/>
      <c r="H1134" s="182"/>
      <c r="I1134" s="182"/>
    </row>
    <row r="1135" spans="1:9">
      <c r="A1135" s="136" t="s">
        <v>110</v>
      </c>
      <c r="B1135" s="149" t="s">
        <v>271</v>
      </c>
      <c r="C1135" s="130">
        <v>38.200000000000003</v>
      </c>
      <c r="D1135" s="130">
        <v>40.590000000000003</v>
      </c>
      <c r="E1135" s="130">
        <v>44.82</v>
      </c>
      <c r="G1135" s="182"/>
      <c r="H1135" s="182"/>
      <c r="I1135" s="182"/>
    </row>
    <row r="1136" spans="1:9">
      <c r="A1136" s="136" t="s">
        <v>246</v>
      </c>
      <c r="B1136" s="149" t="s">
        <v>271</v>
      </c>
      <c r="C1136" s="130">
        <v>70.53</v>
      </c>
      <c r="D1136" s="130">
        <v>74.430000000000007</v>
      </c>
      <c r="E1136" s="132" t="s">
        <v>701</v>
      </c>
      <c r="G1136" s="182"/>
      <c r="H1136" s="182"/>
      <c r="I1136" s="182"/>
    </row>
    <row r="1137" spans="1:9">
      <c r="A1137" s="136" t="s">
        <v>111</v>
      </c>
      <c r="B1137" s="149" t="s">
        <v>271</v>
      </c>
      <c r="C1137" s="130">
        <v>70.25</v>
      </c>
      <c r="D1137" s="130">
        <v>74.650000000000006</v>
      </c>
      <c r="E1137" s="132" t="s">
        <v>701</v>
      </c>
      <c r="G1137" s="182"/>
      <c r="H1137" s="182"/>
      <c r="I1137" s="182"/>
    </row>
    <row r="1138" spans="1:9">
      <c r="A1138" s="136" t="s">
        <v>112</v>
      </c>
      <c r="B1138" s="149" t="s">
        <v>271</v>
      </c>
      <c r="C1138" s="130">
        <v>53.89</v>
      </c>
      <c r="D1138" s="130">
        <v>57.33</v>
      </c>
      <c r="E1138" s="132" t="s">
        <v>701</v>
      </c>
      <c r="G1138" s="182"/>
      <c r="H1138" s="182"/>
      <c r="I1138" s="182"/>
    </row>
    <row r="1139" spans="1:9">
      <c r="A1139" s="136" t="s">
        <v>247</v>
      </c>
      <c r="B1139" s="149" t="s">
        <v>271</v>
      </c>
      <c r="C1139" s="130">
        <v>91.54</v>
      </c>
      <c r="D1139" s="130">
        <v>97.23</v>
      </c>
      <c r="E1139" s="132" t="s">
        <v>701</v>
      </c>
      <c r="G1139" s="182"/>
      <c r="H1139" s="182"/>
      <c r="I1139" s="182"/>
    </row>
    <row r="1140" spans="1:9">
      <c r="A1140" s="136" t="s">
        <v>113</v>
      </c>
      <c r="B1140" s="149" t="s">
        <v>271</v>
      </c>
      <c r="C1140" s="130">
        <v>52.86</v>
      </c>
      <c r="D1140" s="130">
        <v>56.92</v>
      </c>
      <c r="E1140" s="132" t="s">
        <v>701</v>
      </c>
      <c r="G1140" s="182"/>
      <c r="H1140" s="182"/>
      <c r="I1140" s="182"/>
    </row>
    <row r="1141" spans="1:9">
      <c r="A1141" s="136" t="s">
        <v>114</v>
      </c>
      <c r="B1141" s="149" t="s">
        <v>271</v>
      </c>
      <c r="C1141" s="130">
        <v>39.01</v>
      </c>
      <c r="D1141" s="130">
        <v>41.48</v>
      </c>
      <c r="E1141" s="132" t="s">
        <v>701</v>
      </c>
      <c r="G1141" s="182"/>
      <c r="H1141" s="182"/>
      <c r="I1141" s="182"/>
    </row>
    <row r="1142" spans="1:9">
      <c r="A1142" s="136" t="s">
        <v>248</v>
      </c>
      <c r="B1142" s="149" t="s">
        <v>271</v>
      </c>
      <c r="C1142" s="130">
        <v>73.47</v>
      </c>
      <c r="D1142" s="130">
        <v>78.08</v>
      </c>
      <c r="E1142" s="132" t="s">
        <v>701</v>
      </c>
      <c r="G1142" s="182"/>
      <c r="H1142" s="182"/>
      <c r="I1142" s="182"/>
    </row>
    <row r="1143" spans="1:9">
      <c r="A1143" s="136" t="s">
        <v>115</v>
      </c>
      <c r="B1143" s="149" t="s">
        <v>271</v>
      </c>
      <c r="C1143" s="130">
        <v>60.85</v>
      </c>
      <c r="D1143" s="130">
        <v>64.290000000000006</v>
      </c>
      <c r="E1143" s="130">
        <v>71.17</v>
      </c>
      <c r="G1143" s="182"/>
      <c r="H1143" s="182"/>
      <c r="I1143" s="182"/>
    </row>
    <row r="1144" spans="1:9">
      <c r="A1144" s="136" t="s">
        <v>116</v>
      </c>
      <c r="B1144" s="149" t="s">
        <v>271</v>
      </c>
      <c r="C1144" s="130">
        <v>76.37</v>
      </c>
      <c r="D1144" s="130">
        <v>80.98</v>
      </c>
      <c r="E1144" s="130">
        <v>89.8</v>
      </c>
      <c r="G1144" s="182"/>
      <c r="H1144" s="182"/>
      <c r="I1144" s="182"/>
    </row>
    <row r="1145" spans="1:9">
      <c r="A1145" s="136" t="s">
        <v>41</v>
      </c>
      <c r="B1145" s="149" t="s">
        <v>271</v>
      </c>
      <c r="C1145" s="130">
        <v>43.89</v>
      </c>
      <c r="D1145" s="130">
        <v>46.92</v>
      </c>
      <c r="E1145" s="130">
        <v>51.74</v>
      </c>
      <c r="G1145" s="182"/>
      <c r="H1145" s="182"/>
      <c r="I1145" s="182"/>
    </row>
    <row r="1146" spans="1:9">
      <c r="A1146" s="136" t="s">
        <v>117</v>
      </c>
      <c r="B1146" s="149" t="s">
        <v>271</v>
      </c>
      <c r="C1146" s="130">
        <v>71.23</v>
      </c>
      <c r="D1146" s="130">
        <v>75.760000000000005</v>
      </c>
      <c r="E1146" s="132" t="s">
        <v>701</v>
      </c>
      <c r="G1146" s="182"/>
      <c r="H1146" s="182"/>
      <c r="I1146" s="182"/>
    </row>
    <row r="1147" spans="1:9">
      <c r="A1147" s="136" t="s">
        <v>118</v>
      </c>
      <c r="B1147" s="149" t="s">
        <v>271</v>
      </c>
      <c r="C1147" s="130">
        <v>52.88</v>
      </c>
      <c r="D1147" s="130">
        <v>56.05</v>
      </c>
      <c r="E1147" s="132" t="s">
        <v>701</v>
      </c>
      <c r="G1147" s="182"/>
      <c r="H1147" s="182"/>
      <c r="I1147" s="182"/>
    </row>
    <row r="1148" spans="1:9">
      <c r="A1148" s="136" t="s">
        <v>119</v>
      </c>
      <c r="B1148" s="149" t="s">
        <v>271</v>
      </c>
      <c r="C1148" s="130">
        <v>61.99</v>
      </c>
      <c r="D1148" s="130">
        <v>66.3</v>
      </c>
      <c r="E1148" s="130">
        <v>73.11</v>
      </c>
      <c r="G1148" s="182"/>
      <c r="H1148" s="182"/>
      <c r="I1148" s="182"/>
    </row>
    <row r="1149" spans="1:9">
      <c r="A1149" s="136" t="s">
        <v>120</v>
      </c>
      <c r="B1149" s="149" t="s">
        <v>271</v>
      </c>
      <c r="C1149" s="130">
        <v>117.03</v>
      </c>
      <c r="D1149" s="130">
        <v>124.44</v>
      </c>
      <c r="E1149" s="130">
        <v>135.86000000000001</v>
      </c>
      <c r="G1149" s="182"/>
      <c r="H1149" s="182"/>
      <c r="I1149" s="182"/>
    </row>
    <row r="1150" spans="1:9">
      <c r="A1150" s="136" t="s">
        <v>121</v>
      </c>
      <c r="B1150" s="149" t="s">
        <v>271</v>
      </c>
      <c r="C1150" s="130">
        <v>91</v>
      </c>
      <c r="D1150" s="130">
        <v>97.37</v>
      </c>
      <c r="E1150" s="130">
        <v>106.22</v>
      </c>
      <c r="G1150" s="182"/>
      <c r="H1150" s="182"/>
      <c r="I1150" s="182"/>
    </row>
    <row r="1151" spans="1:9">
      <c r="A1151" s="136" t="s">
        <v>122</v>
      </c>
      <c r="B1151" s="149" t="s">
        <v>271</v>
      </c>
      <c r="C1151" s="130">
        <v>69.78</v>
      </c>
      <c r="D1151" s="130">
        <v>73.819999999999993</v>
      </c>
      <c r="E1151" s="132" t="s">
        <v>701</v>
      </c>
      <c r="G1151" s="182"/>
      <c r="H1151" s="182"/>
      <c r="I1151" s="182"/>
    </row>
    <row r="1152" spans="1:9">
      <c r="A1152" s="136" t="s">
        <v>123</v>
      </c>
      <c r="B1152" s="149" t="s">
        <v>271</v>
      </c>
      <c r="C1152" s="130">
        <v>55.64</v>
      </c>
      <c r="D1152" s="130">
        <v>59.04</v>
      </c>
      <c r="E1152" s="132" t="s">
        <v>701</v>
      </c>
      <c r="G1152" s="182"/>
      <c r="H1152" s="182"/>
      <c r="I1152" s="182"/>
    </row>
    <row r="1153" spans="1:9">
      <c r="A1153" s="136" t="s">
        <v>124</v>
      </c>
      <c r="B1153" s="149" t="s">
        <v>271</v>
      </c>
      <c r="C1153" s="130">
        <v>43.26</v>
      </c>
      <c r="D1153" s="130">
        <v>46.16</v>
      </c>
      <c r="E1153" s="132" t="s">
        <v>701</v>
      </c>
      <c r="G1153" s="182"/>
      <c r="H1153" s="182"/>
      <c r="I1153" s="182"/>
    </row>
    <row r="1154" spans="1:9">
      <c r="A1154" s="136" t="s">
        <v>249</v>
      </c>
      <c r="B1154" s="149" t="s">
        <v>271</v>
      </c>
      <c r="C1154" s="130">
        <v>71.989999999999995</v>
      </c>
      <c r="D1154" s="130">
        <v>76.48</v>
      </c>
      <c r="E1154" s="132" t="s">
        <v>701</v>
      </c>
      <c r="G1154" s="182"/>
      <c r="H1154" s="182"/>
      <c r="I1154" s="182"/>
    </row>
    <row r="1155" spans="1:9">
      <c r="A1155" s="136" t="s">
        <v>250</v>
      </c>
      <c r="B1155" s="149" t="s">
        <v>271</v>
      </c>
      <c r="C1155" s="130">
        <v>36.590000000000003</v>
      </c>
      <c r="D1155" s="130">
        <v>38.64</v>
      </c>
      <c r="E1155" s="132" t="s">
        <v>701</v>
      </c>
      <c r="G1155" s="182"/>
      <c r="H1155" s="182"/>
      <c r="I1155" s="182"/>
    </row>
    <row r="1156" spans="1:9">
      <c r="A1156" s="136" t="s">
        <v>125</v>
      </c>
      <c r="B1156" s="149" t="s">
        <v>271</v>
      </c>
      <c r="C1156" s="130">
        <v>70.11</v>
      </c>
      <c r="D1156" s="130">
        <v>74.53</v>
      </c>
      <c r="E1156" s="132" t="s">
        <v>701</v>
      </c>
      <c r="G1156" s="182"/>
      <c r="H1156" s="182"/>
      <c r="I1156" s="182"/>
    </row>
    <row r="1157" spans="1:9">
      <c r="A1157" s="136" t="s">
        <v>251</v>
      </c>
      <c r="B1157" s="149" t="s">
        <v>271</v>
      </c>
      <c r="C1157" s="130">
        <v>92.56</v>
      </c>
      <c r="D1157" s="130">
        <v>98.67</v>
      </c>
      <c r="E1157" s="132" t="s">
        <v>701</v>
      </c>
      <c r="G1157" s="182"/>
      <c r="H1157" s="182"/>
      <c r="I1157" s="182"/>
    </row>
    <row r="1158" spans="1:9">
      <c r="A1158" s="136" t="s">
        <v>252</v>
      </c>
      <c r="B1158" s="149" t="s">
        <v>271</v>
      </c>
      <c r="C1158" s="130">
        <v>113.63</v>
      </c>
      <c r="D1158" s="130">
        <v>120.09</v>
      </c>
      <c r="E1158" s="132" t="s">
        <v>701</v>
      </c>
      <c r="G1158" s="182"/>
      <c r="H1158" s="182"/>
      <c r="I1158" s="182"/>
    </row>
    <row r="1159" spans="1:9">
      <c r="A1159" s="136" t="s">
        <v>126</v>
      </c>
      <c r="B1159" s="149" t="s">
        <v>271</v>
      </c>
      <c r="C1159" s="130">
        <v>49.2</v>
      </c>
      <c r="D1159" s="130">
        <v>51.58</v>
      </c>
      <c r="E1159" s="132" t="s">
        <v>701</v>
      </c>
      <c r="G1159" s="182"/>
      <c r="H1159" s="182"/>
      <c r="I1159" s="182"/>
    </row>
    <row r="1160" spans="1:9">
      <c r="A1160" s="136" t="s">
        <v>127</v>
      </c>
      <c r="B1160" s="149" t="s">
        <v>271</v>
      </c>
      <c r="C1160" s="130">
        <v>39.35</v>
      </c>
      <c r="D1160" s="130">
        <v>41.82</v>
      </c>
      <c r="E1160" s="132" t="s">
        <v>701</v>
      </c>
      <c r="G1160" s="182"/>
      <c r="H1160" s="182"/>
      <c r="I1160" s="182"/>
    </row>
    <row r="1161" spans="1:9">
      <c r="A1161" s="136" t="s">
        <v>128</v>
      </c>
      <c r="B1161" s="149" t="s">
        <v>271</v>
      </c>
      <c r="C1161" s="130">
        <v>53.62</v>
      </c>
      <c r="D1161" s="130">
        <v>57</v>
      </c>
      <c r="E1161" s="132" t="s">
        <v>701</v>
      </c>
      <c r="G1161" s="182"/>
      <c r="H1161" s="182"/>
      <c r="I1161" s="182"/>
    </row>
    <row r="1162" spans="1:9">
      <c r="A1162" s="136" t="s">
        <v>129</v>
      </c>
      <c r="B1162" s="149" t="s">
        <v>271</v>
      </c>
      <c r="C1162" s="130">
        <v>74.790000000000006</v>
      </c>
      <c r="D1162" s="130">
        <v>79.45</v>
      </c>
      <c r="E1162" s="132" t="s">
        <v>701</v>
      </c>
      <c r="G1162" s="182"/>
      <c r="H1162" s="182"/>
      <c r="I1162" s="182"/>
    </row>
    <row r="1163" spans="1:9">
      <c r="A1163" s="136" t="s">
        <v>130</v>
      </c>
      <c r="B1163" s="149" t="s">
        <v>271</v>
      </c>
      <c r="C1163" s="130">
        <v>77.61</v>
      </c>
      <c r="D1163" s="130">
        <v>82.73</v>
      </c>
      <c r="E1163" s="132" t="s">
        <v>701</v>
      </c>
      <c r="G1163" s="182"/>
      <c r="H1163" s="182"/>
      <c r="I1163" s="182"/>
    </row>
    <row r="1164" spans="1:9">
      <c r="A1164" s="136" t="s">
        <v>131</v>
      </c>
      <c r="B1164" s="149" t="s">
        <v>271</v>
      </c>
      <c r="C1164" s="130">
        <v>66.17</v>
      </c>
      <c r="D1164" s="130">
        <v>70.44</v>
      </c>
      <c r="E1164" s="132" t="s">
        <v>701</v>
      </c>
      <c r="G1164" s="182"/>
      <c r="H1164" s="182"/>
      <c r="I1164" s="182"/>
    </row>
    <row r="1165" spans="1:9">
      <c r="A1165" s="136" t="s">
        <v>132</v>
      </c>
      <c r="B1165" s="149" t="s">
        <v>271</v>
      </c>
      <c r="C1165" s="130">
        <v>47.62</v>
      </c>
      <c r="D1165" s="130">
        <v>50.64</v>
      </c>
      <c r="E1165" s="132" t="s">
        <v>701</v>
      </c>
      <c r="G1165" s="182"/>
      <c r="H1165" s="182"/>
      <c r="I1165" s="182"/>
    </row>
    <row r="1166" spans="1:9">
      <c r="A1166" s="136" t="s">
        <v>253</v>
      </c>
      <c r="B1166" s="149" t="s">
        <v>271</v>
      </c>
      <c r="C1166" s="130">
        <v>64.62</v>
      </c>
      <c r="D1166" s="130">
        <v>68.25</v>
      </c>
      <c r="E1166" s="132" t="s">
        <v>701</v>
      </c>
      <c r="G1166" s="182"/>
      <c r="H1166" s="182"/>
      <c r="I1166" s="182"/>
    </row>
    <row r="1167" spans="1:9">
      <c r="A1167" s="136" t="s">
        <v>133</v>
      </c>
      <c r="B1167" s="149" t="s">
        <v>271</v>
      </c>
      <c r="C1167" s="130">
        <v>72.37</v>
      </c>
      <c r="D1167" s="130">
        <v>77.430000000000007</v>
      </c>
      <c r="E1167" s="132" t="s">
        <v>701</v>
      </c>
      <c r="G1167" s="182"/>
      <c r="H1167" s="182"/>
      <c r="I1167" s="182"/>
    </row>
    <row r="1168" spans="1:9">
      <c r="A1168" s="136" t="s">
        <v>134</v>
      </c>
      <c r="B1168" s="149" t="s">
        <v>271</v>
      </c>
      <c r="C1168" s="130">
        <v>46.71</v>
      </c>
      <c r="D1168" s="130">
        <v>49.32</v>
      </c>
      <c r="E1168" s="132" t="s">
        <v>701</v>
      </c>
      <c r="G1168" s="182"/>
      <c r="H1168" s="182"/>
      <c r="I1168" s="182"/>
    </row>
    <row r="1169" spans="1:9">
      <c r="A1169" s="136" t="s">
        <v>135</v>
      </c>
      <c r="B1169" s="149" t="s">
        <v>271</v>
      </c>
      <c r="C1169" s="130">
        <v>87.37</v>
      </c>
      <c r="D1169" s="130">
        <v>92.33</v>
      </c>
      <c r="E1169" s="132" t="s">
        <v>701</v>
      </c>
      <c r="G1169" s="182"/>
      <c r="H1169" s="182"/>
      <c r="I1169" s="182"/>
    </row>
    <row r="1170" spans="1:9">
      <c r="A1170" s="136" t="s">
        <v>136</v>
      </c>
      <c r="B1170" s="149" t="s">
        <v>271</v>
      </c>
      <c r="C1170" s="130">
        <v>69.94</v>
      </c>
      <c r="D1170" s="130">
        <v>74.599999999999994</v>
      </c>
      <c r="E1170" s="132" t="s">
        <v>701</v>
      </c>
      <c r="G1170" s="182"/>
      <c r="H1170" s="182"/>
      <c r="I1170" s="182"/>
    </row>
    <row r="1171" spans="1:9">
      <c r="A1171" s="136" t="s">
        <v>137</v>
      </c>
      <c r="B1171" s="149" t="s">
        <v>271</v>
      </c>
      <c r="C1171" s="130">
        <v>84.09</v>
      </c>
      <c r="D1171" s="130">
        <v>89.31</v>
      </c>
      <c r="E1171" s="132" t="s">
        <v>701</v>
      </c>
      <c r="G1171" s="182"/>
      <c r="H1171" s="182"/>
      <c r="I1171" s="182"/>
    </row>
    <row r="1172" spans="1:9">
      <c r="A1172" s="136" t="s">
        <v>138</v>
      </c>
      <c r="B1172" s="149" t="s">
        <v>271</v>
      </c>
      <c r="C1172" s="130">
        <v>63.13</v>
      </c>
      <c r="D1172" s="130">
        <v>66.83</v>
      </c>
      <c r="E1172" s="132" t="s">
        <v>701</v>
      </c>
      <c r="G1172" s="182"/>
      <c r="H1172" s="182"/>
      <c r="I1172" s="182"/>
    </row>
    <row r="1173" spans="1:9">
      <c r="A1173" s="136" t="s">
        <v>139</v>
      </c>
      <c r="B1173" s="149" t="s">
        <v>271</v>
      </c>
      <c r="C1173" s="130">
        <v>107.11</v>
      </c>
      <c r="D1173" s="130">
        <v>113.9</v>
      </c>
      <c r="E1173" s="132" t="s">
        <v>701</v>
      </c>
      <c r="G1173" s="182"/>
      <c r="H1173" s="182"/>
      <c r="I1173" s="182"/>
    </row>
    <row r="1174" spans="1:9">
      <c r="A1174" s="136" t="s">
        <v>140</v>
      </c>
      <c r="B1174" s="149" t="s">
        <v>271</v>
      </c>
      <c r="C1174" s="130">
        <v>48.84</v>
      </c>
      <c r="D1174" s="130">
        <v>52.26</v>
      </c>
      <c r="E1174" s="132" t="s">
        <v>701</v>
      </c>
      <c r="G1174" s="182"/>
      <c r="H1174" s="182"/>
      <c r="I1174" s="182"/>
    </row>
    <row r="1175" spans="1:9">
      <c r="A1175" s="136" t="s">
        <v>141</v>
      </c>
      <c r="B1175" s="149" t="s">
        <v>271</v>
      </c>
      <c r="C1175" s="130">
        <v>86.82</v>
      </c>
      <c r="D1175" s="130">
        <v>92.35</v>
      </c>
      <c r="E1175" s="132" t="s">
        <v>701</v>
      </c>
      <c r="G1175" s="182"/>
      <c r="H1175" s="182"/>
      <c r="I1175" s="182"/>
    </row>
    <row r="1176" spans="1:9">
      <c r="A1176" s="136" t="s">
        <v>142</v>
      </c>
      <c r="B1176" s="149" t="s">
        <v>271</v>
      </c>
      <c r="C1176" s="130">
        <v>132.80000000000001</v>
      </c>
      <c r="D1176" s="130">
        <v>141.88999999999999</v>
      </c>
      <c r="E1176" s="132" t="s">
        <v>701</v>
      </c>
      <c r="G1176" s="182"/>
      <c r="H1176" s="182"/>
      <c r="I1176" s="182"/>
    </row>
    <row r="1177" spans="1:9">
      <c r="A1177" s="136" t="s">
        <v>143</v>
      </c>
      <c r="B1177" s="149" t="s">
        <v>271</v>
      </c>
      <c r="C1177" s="130">
        <v>61.81</v>
      </c>
      <c r="D1177" s="130">
        <v>65.86</v>
      </c>
      <c r="E1177" s="132" t="s">
        <v>701</v>
      </c>
      <c r="G1177" s="182"/>
      <c r="H1177" s="182"/>
      <c r="I1177" s="182"/>
    </row>
    <row r="1178" spans="1:9">
      <c r="A1178" s="136" t="s">
        <v>189</v>
      </c>
      <c r="B1178" s="149" t="s">
        <v>271</v>
      </c>
      <c r="C1178" s="130" t="s">
        <v>701</v>
      </c>
      <c r="D1178" s="130">
        <v>154.6</v>
      </c>
      <c r="E1178" s="132" t="s">
        <v>701</v>
      </c>
      <c r="G1178" s="182"/>
      <c r="H1178" s="182"/>
      <c r="I1178" s="182"/>
    </row>
    <row r="1179" spans="1:9">
      <c r="A1179" s="136" t="s">
        <v>144</v>
      </c>
      <c r="B1179" s="149" t="s">
        <v>271</v>
      </c>
      <c r="C1179" s="130">
        <v>107</v>
      </c>
      <c r="D1179" s="130">
        <v>114.41</v>
      </c>
      <c r="E1179" s="132" t="s">
        <v>701</v>
      </c>
      <c r="G1179" s="182"/>
      <c r="H1179" s="182"/>
      <c r="I1179" s="182"/>
    </row>
    <row r="1180" spans="1:9">
      <c r="A1180" s="136" t="s">
        <v>254</v>
      </c>
      <c r="B1180" s="149" t="s">
        <v>271</v>
      </c>
      <c r="C1180" s="130">
        <v>67.73</v>
      </c>
      <c r="D1180" s="130">
        <v>72.36</v>
      </c>
      <c r="E1180" s="132" t="s">
        <v>701</v>
      </c>
      <c r="G1180" s="182"/>
      <c r="H1180" s="182"/>
      <c r="I1180" s="182"/>
    </row>
    <row r="1181" spans="1:9">
      <c r="A1181" s="136" t="s">
        <v>145</v>
      </c>
      <c r="B1181" s="149" t="s">
        <v>271</v>
      </c>
      <c r="C1181" s="130">
        <v>93.73</v>
      </c>
      <c r="D1181" s="130">
        <v>100</v>
      </c>
      <c r="E1181" s="132" t="s">
        <v>701</v>
      </c>
      <c r="G1181" s="182"/>
      <c r="H1181" s="182"/>
      <c r="I1181" s="182"/>
    </row>
    <row r="1182" spans="1:9">
      <c r="A1182" s="136" t="s">
        <v>146</v>
      </c>
      <c r="B1182" s="149" t="s">
        <v>271</v>
      </c>
      <c r="C1182" s="130">
        <v>93.76</v>
      </c>
      <c r="D1182" s="130">
        <v>99.64</v>
      </c>
      <c r="E1182" s="132" t="s">
        <v>701</v>
      </c>
      <c r="G1182" s="182"/>
      <c r="H1182" s="182"/>
      <c r="I1182" s="182"/>
    </row>
    <row r="1183" spans="1:9">
      <c r="A1183" s="136" t="s">
        <v>147</v>
      </c>
      <c r="B1183" s="149" t="s">
        <v>271</v>
      </c>
      <c r="C1183" s="130">
        <v>61.75</v>
      </c>
      <c r="D1183" s="130">
        <v>65.67</v>
      </c>
      <c r="E1183" s="132" t="s">
        <v>701</v>
      </c>
      <c r="G1183" s="182"/>
      <c r="H1183" s="182"/>
      <c r="I1183" s="182"/>
    </row>
    <row r="1184" spans="1:9">
      <c r="A1184" s="136" t="s">
        <v>148</v>
      </c>
      <c r="B1184" s="149" t="s">
        <v>271</v>
      </c>
      <c r="C1184" s="130">
        <v>43.6</v>
      </c>
      <c r="D1184" s="130">
        <v>46.24</v>
      </c>
      <c r="E1184" s="132" t="s">
        <v>701</v>
      </c>
      <c r="G1184" s="182"/>
      <c r="H1184" s="182"/>
      <c r="I1184" s="182"/>
    </row>
    <row r="1185" spans="1:9">
      <c r="A1185" s="136" t="s">
        <v>149</v>
      </c>
      <c r="B1185" s="149" t="s">
        <v>271</v>
      </c>
      <c r="C1185" s="130">
        <v>90.32</v>
      </c>
      <c r="D1185" s="130">
        <v>95.63</v>
      </c>
      <c r="E1185" s="132" t="s">
        <v>701</v>
      </c>
      <c r="G1185" s="182"/>
      <c r="H1185" s="182"/>
      <c r="I1185" s="182"/>
    </row>
    <row r="1186" spans="1:9">
      <c r="A1186" s="136" t="s">
        <v>150</v>
      </c>
      <c r="B1186" s="149" t="s">
        <v>271</v>
      </c>
      <c r="C1186" s="130">
        <v>35.28</v>
      </c>
      <c r="D1186" s="130">
        <v>37.950000000000003</v>
      </c>
      <c r="E1186" s="132" t="s">
        <v>701</v>
      </c>
      <c r="G1186" s="182"/>
      <c r="H1186" s="182"/>
      <c r="I1186" s="182"/>
    </row>
    <row r="1187" spans="1:9">
      <c r="A1187" s="136" t="s">
        <v>151</v>
      </c>
      <c r="B1187" s="149" t="s">
        <v>271</v>
      </c>
      <c r="C1187" s="130">
        <v>74.31</v>
      </c>
      <c r="D1187" s="130">
        <v>79.349999999999994</v>
      </c>
      <c r="E1187" s="132" t="s">
        <v>701</v>
      </c>
      <c r="G1187" s="182"/>
      <c r="H1187" s="182"/>
      <c r="I1187" s="182"/>
    </row>
    <row r="1188" spans="1:9">
      <c r="A1188" s="136" t="s">
        <v>152</v>
      </c>
      <c r="B1188" s="149" t="s">
        <v>271</v>
      </c>
      <c r="C1188" s="130">
        <v>56.53</v>
      </c>
      <c r="D1188" s="130">
        <v>59.81</v>
      </c>
      <c r="E1188" s="132" t="s">
        <v>701</v>
      </c>
      <c r="G1188" s="182"/>
      <c r="H1188" s="182"/>
      <c r="I1188" s="182"/>
    </row>
    <row r="1189" spans="1:9">
      <c r="A1189" s="136" t="s">
        <v>153</v>
      </c>
      <c r="B1189" s="149" t="s">
        <v>271</v>
      </c>
      <c r="C1189" s="130">
        <v>93.77</v>
      </c>
      <c r="D1189" s="130">
        <v>100.21</v>
      </c>
      <c r="E1189" s="132" t="s">
        <v>701</v>
      </c>
      <c r="G1189" s="182"/>
      <c r="H1189" s="182"/>
      <c r="I1189" s="182"/>
    </row>
    <row r="1190" spans="1:9">
      <c r="A1190" s="136" t="s">
        <v>154</v>
      </c>
      <c r="B1190" s="149" t="s">
        <v>271</v>
      </c>
      <c r="C1190" s="130">
        <v>43.71</v>
      </c>
      <c r="D1190" s="130">
        <v>46.43</v>
      </c>
      <c r="E1190" s="132" t="s">
        <v>701</v>
      </c>
      <c r="G1190" s="182"/>
      <c r="H1190" s="182"/>
      <c r="I1190" s="182"/>
    </row>
    <row r="1191" spans="1:9">
      <c r="A1191" s="136" t="s">
        <v>155</v>
      </c>
      <c r="B1191" s="149" t="s">
        <v>271</v>
      </c>
      <c r="C1191" s="130">
        <v>68.39</v>
      </c>
      <c r="D1191" s="130">
        <v>72.44</v>
      </c>
      <c r="E1191" s="130">
        <v>80.14</v>
      </c>
      <c r="G1191" s="182"/>
      <c r="H1191" s="182"/>
      <c r="I1191" s="182"/>
    </row>
    <row r="1192" spans="1:9">
      <c r="A1192" s="136" t="s">
        <v>255</v>
      </c>
      <c r="B1192" s="149" t="s">
        <v>271</v>
      </c>
      <c r="C1192" s="130">
        <v>95.05</v>
      </c>
      <c r="D1192" s="130">
        <v>100.71</v>
      </c>
      <c r="E1192" s="130">
        <v>111.37</v>
      </c>
      <c r="G1192" s="182"/>
      <c r="H1192" s="182"/>
      <c r="I1192" s="182"/>
    </row>
    <row r="1193" spans="1:9">
      <c r="A1193" s="136" t="s">
        <v>156</v>
      </c>
      <c r="B1193" s="149" t="s">
        <v>271</v>
      </c>
      <c r="C1193" s="130">
        <v>95.51</v>
      </c>
      <c r="D1193" s="130">
        <v>102.11</v>
      </c>
      <c r="E1193" s="132" t="s">
        <v>701</v>
      </c>
      <c r="G1193" s="182"/>
      <c r="H1193" s="182"/>
      <c r="I1193" s="182"/>
    </row>
    <row r="1194" spans="1:9">
      <c r="A1194" s="136" t="s">
        <v>157</v>
      </c>
      <c r="B1194" s="149" t="s">
        <v>271</v>
      </c>
      <c r="C1194" s="130">
        <v>63.18</v>
      </c>
      <c r="D1194" s="130">
        <v>67.150000000000006</v>
      </c>
      <c r="E1194" s="132" t="s">
        <v>701</v>
      </c>
      <c r="G1194" s="182"/>
      <c r="H1194" s="182"/>
      <c r="I1194" s="182"/>
    </row>
    <row r="1195" spans="1:9">
      <c r="A1195" s="136" t="s">
        <v>158</v>
      </c>
      <c r="B1195" s="149" t="s">
        <v>271</v>
      </c>
      <c r="C1195" s="130">
        <v>122.37</v>
      </c>
      <c r="D1195" s="130">
        <v>130.66</v>
      </c>
      <c r="E1195" s="132" t="s">
        <v>701</v>
      </c>
      <c r="G1195" s="182"/>
      <c r="H1195" s="182"/>
      <c r="I1195" s="182"/>
    </row>
    <row r="1196" spans="1:9">
      <c r="A1196" s="136" t="s">
        <v>159</v>
      </c>
      <c r="B1196" s="149" t="s">
        <v>271</v>
      </c>
      <c r="C1196" s="130">
        <v>40.67</v>
      </c>
      <c r="D1196" s="130">
        <v>43.14</v>
      </c>
      <c r="E1196" s="132" t="s">
        <v>701</v>
      </c>
      <c r="G1196" s="182"/>
      <c r="H1196" s="182"/>
      <c r="I1196" s="182"/>
    </row>
    <row r="1197" spans="1:9">
      <c r="A1197" s="136" t="s">
        <v>160</v>
      </c>
      <c r="B1197" s="149" t="s">
        <v>271</v>
      </c>
      <c r="C1197" s="130">
        <v>56.93</v>
      </c>
      <c r="D1197" s="130">
        <v>60.93</v>
      </c>
      <c r="E1197" s="132" t="s">
        <v>701</v>
      </c>
      <c r="G1197" s="182"/>
      <c r="H1197" s="182"/>
      <c r="I1197" s="182"/>
    </row>
    <row r="1198" spans="1:9">
      <c r="A1198" s="136" t="s">
        <v>161</v>
      </c>
      <c r="B1198" s="149" t="s">
        <v>271</v>
      </c>
      <c r="C1198" s="130">
        <v>80.099999999999994</v>
      </c>
      <c r="D1198" s="130">
        <v>85.67</v>
      </c>
      <c r="E1198" s="132" t="s">
        <v>701</v>
      </c>
      <c r="G1198" s="182"/>
      <c r="H1198" s="182"/>
      <c r="I1198" s="182"/>
    </row>
    <row r="1199" spans="1:9">
      <c r="A1199" s="136" t="s">
        <v>40</v>
      </c>
      <c r="B1199" s="149" t="s">
        <v>271</v>
      </c>
      <c r="C1199" s="130">
        <v>87.98</v>
      </c>
      <c r="D1199" s="130">
        <v>93.46</v>
      </c>
      <c r="E1199" s="132" t="s">
        <v>701</v>
      </c>
      <c r="G1199" s="182"/>
      <c r="H1199" s="182"/>
      <c r="I1199" s="182"/>
    </row>
    <row r="1200" spans="1:9">
      <c r="A1200" s="136" t="s">
        <v>256</v>
      </c>
      <c r="B1200" s="149" t="s">
        <v>271</v>
      </c>
      <c r="C1200" s="130">
        <v>60.62</v>
      </c>
      <c r="D1200" s="130">
        <v>64.709999999999994</v>
      </c>
      <c r="E1200" s="132" t="s">
        <v>701</v>
      </c>
      <c r="G1200" s="182"/>
      <c r="H1200" s="182"/>
      <c r="I1200" s="182"/>
    </row>
    <row r="1201" spans="1:9">
      <c r="A1201" s="136" t="s">
        <v>257</v>
      </c>
      <c r="B1201" s="149" t="s">
        <v>271</v>
      </c>
      <c r="C1201" s="130">
        <v>75.48</v>
      </c>
      <c r="D1201" s="130">
        <v>80.41</v>
      </c>
      <c r="E1201" s="132" t="s">
        <v>701</v>
      </c>
      <c r="G1201" s="182"/>
      <c r="H1201" s="182"/>
      <c r="I1201" s="182"/>
    </row>
    <row r="1202" spans="1:9">
      <c r="A1202" s="136" t="s">
        <v>258</v>
      </c>
      <c r="B1202" s="149" t="s">
        <v>271</v>
      </c>
      <c r="C1202" s="130">
        <v>113.31</v>
      </c>
      <c r="D1202" s="130">
        <v>120.65</v>
      </c>
      <c r="E1202" s="132" t="s">
        <v>701</v>
      </c>
      <c r="G1202" s="182"/>
      <c r="H1202" s="182"/>
      <c r="I1202" s="182"/>
    </row>
    <row r="1203" spans="1:9">
      <c r="A1203" s="136" t="s">
        <v>162</v>
      </c>
      <c r="B1203" s="149" t="s">
        <v>271</v>
      </c>
      <c r="C1203" s="130">
        <v>55.09</v>
      </c>
      <c r="D1203" s="130">
        <v>58.45</v>
      </c>
      <c r="E1203" s="130">
        <v>64.849999999999994</v>
      </c>
      <c r="G1203" s="182"/>
      <c r="H1203" s="182"/>
      <c r="I1203" s="182"/>
    </row>
    <row r="1204" spans="1:9">
      <c r="A1204" s="136" t="s">
        <v>163</v>
      </c>
      <c r="B1204" s="149" t="s">
        <v>271</v>
      </c>
      <c r="C1204" s="130">
        <v>54.18</v>
      </c>
      <c r="D1204" s="130">
        <v>57.38</v>
      </c>
      <c r="E1204" s="130">
        <v>62.95</v>
      </c>
      <c r="G1204" s="182"/>
      <c r="H1204" s="182"/>
      <c r="I1204" s="182"/>
    </row>
    <row r="1205" spans="1:9">
      <c r="A1205" s="136" t="s">
        <v>164</v>
      </c>
      <c r="B1205" s="149" t="s">
        <v>271</v>
      </c>
      <c r="C1205" s="130">
        <v>71.239999999999995</v>
      </c>
      <c r="D1205" s="130">
        <v>75.72</v>
      </c>
      <c r="E1205" s="132" t="s">
        <v>701</v>
      </c>
      <c r="G1205" s="182"/>
      <c r="H1205" s="182"/>
      <c r="I1205" s="182"/>
    </row>
    <row r="1206" spans="1:9">
      <c r="A1206" s="136" t="s">
        <v>165</v>
      </c>
      <c r="B1206" s="149" t="s">
        <v>271</v>
      </c>
      <c r="C1206" s="130">
        <v>34.35</v>
      </c>
      <c r="D1206" s="130">
        <v>36.29</v>
      </c>
      <c r="E1206" s="130">
        <v>40.42</v>
      </c>
      <c r="G1206" s="182"/>
      <c r="H1206" s="182"/>
      <c r="I1206" s="182"/>
    </row>
    <row r="1207" spans="1:9">
      <c r="A1207" s="136" t="s">
        <v>166</v>
      </c>
      <c r="B1207" s="149" t="s">
        <v>271</v>
      </c>
      <c r="C1207" s="130">
        <v>42.7</v>
      </c>
      <c r="D1207" s="130">
        <v>45.17</v>
      </c>
      <c r="E1207" s="132" t="s">
        <v>701</v>
      </c>
      <c r="G1207" s="182"/>
      <c r="H1207" s="182"/>
      <c r="I1207" s="182"/>
    </row>
    <row r="1208" spans="1:9">
      <c r="A1208" s="136" t="s">
        <v>167</v>
      </c>
      <c r="B1208" s="149" t="s">
        <v>271</v>
      </c>
      <c r="C1208" s="130">
        <v>72.91</v>
      </c>
      <c r="D1208" s="130">
        <v>78.11</v>
      </c>
      <c r="E1208" s="132" t="s">
        <v>701</v>
      </c>
      <c r="G1208" s="182"/>
      <c r="H1208" s="182"/>
      <c r="I1208" s="182"/>
    </row>
    <row r="1209" spans="1:9">
      <c r="A1209" s="136" t="s">
        <v>168</v>
      </c>
      <c r="B1209" s="149" t="s">
        <v>271</v>
      </c>
      <c r="C1209" s="130">
        <v>65.459999999999994</v>
      </c>
      <c r="D1209" s="130">
        <v>69.27</v>
      </c>
      <c r="E1209" s="132" t="s">
        <v>701</v>
      </c>
      <c r="G1209" s="182"/>
      <c r="H1209" s="182"/>
      <c r="I1209" s="182"/>
    </row>
    <row r="1210" spans="1:9">
      <c r="A1210" s="136" t="s">
        <v>169</v>
      </c>
      <c r="B1210" s="149" t="s">
        <v>271</v>
      </c>
      <c r="C1210" s="130">
        <v>73.569999999999993</v>
      </c>
      <c r="D1210" s="130">
        <v>78.34</v>
      </c>
      <c r="E1210" s="132" t="s">
        <v>701</v>
      </c>
      <c r="G1210" s="182"/>
      <c r="H1210" s="182"/>
      <c r="I1210" s="182"/>
    </row>
    <row r="1211" spans="1:9">
      <c r="A1211" s="136" t="s">
        <v>170</v>
      </c>
      <c r="B1211" s="149" t="s">
        <v>271</v>
      </c>
      <c r="C1211" s="130">
        <v>43.91</v>
      </c>
      <c r="D1211" s="130">
        <v>46.81</v>
      </c>
      <c r="E1211" s="132" t="s">
        <v>701</v>
      </c>
      <c r="G1211" s="182"/>
      <c r="H1211" s="182"/>
      <c r="I1211" s="182"/>
    </row>
    <row r="1212" spans="1:9">
      <c r="A1212" s="136" t="s">
        <v>171</v>
      </c>
      <c r="B1212" s="149" t="s">
        <v>271</v>
      </c>
      <c r="C1212" s="130">
        <v>88.04</v>
      </c>
      <c r="D1212" s="130">
        <v>93.57</v>
      </c>
      <c r="E1212" s="132" t="s">
        <v>701</v>
      </c>
      <c r="G1212" s="182"/>
      <c r="H1212" s="182"/>
      <c r="I1212" s="182"/>
    </row>
    <row r="1213" spans="1:9">
      <c r="A1213" s="136" t="s">
        <v>172</v>
      </c>
      <c r="B1213" s="149" t="s">
        <v>271</v>
      </c>
      <c r="C1213" s="130">
        <v>70.069999999999993</v>
      </c>
      <c r="D1213" s="130">
        <v>74.95</v>
      </c>
      <c r="E1213" s="132" t="s">
        <v>701</v>
      </c>
      <c r="G1213" s="182"/>
      <c r="H1213" s="182"/>
      <c r="I1213" s="182"/>
    </row>
    <row r="1214" spans="1:9">
      <c r="A1214" s="136" t="s">
        <v>175</v>
      </c>
      <c r="B1214" s="149" t="s">
        <v>271</v>
      </c>
      <c r="C1214" s="130">
        <v>61.83</v>
      </c>
      <c r="D1214" s="130">
        <v>65.19</v>
      </c>
      <c r="E1214" s="132" t="s">
        <v>701</v>
      </c>
      <c r="G1214" s="182"/>
      <c r="H1214" s="182"/>
      <c r="I1214" s="182"/>
    </row>
    <row r="1215" spans="1:9">
      <c r="A1215" s="136" t="s">
        <v>173</v>
      </c>
      <c r="B1215" s="149" t="s">
        <v>271</v>
      </c>
      <c r="C1215" s="130">
        <v>130.33000000000001</v>
      </c>
      <c r="D1215" s="130">
        <v>137.53</v>
      </c>
      <c r="E1215" s="132" t="s">
        <v>701</v>
      </c>
      <c r="G1215" s="182"/>
      <c r="H1215" s="182"/>
      <c r="I1215" s="182"/>
    </row>
    <row r="1216" spans="1:9">
      <c r="A1216" s="136" t="s">
        <v>174</v>
      </c>
      <c r="B1216" s="149" t="s">
        <v>271</v>
      </c>
      <c r="C1216" s="130">
        <v>48.75</v>
      </c>
      <c r="D1216" s="130">
        <v>52.41</v>
      </c>
      <c r="E1216" s="132" t="s">
        <v>701</v>
      </c>
      <c r="G1216" s="182"/>
      <c r="H1216" s="182"/>
      <c r="I1216" s="182"/>
    </row>
    <row r="1217" spans="1:9">
      <c r="A1217" s="136" t="s">
        <v>176</v>
      </c>
      <c r="B1217" s="149" t="s">
        <v>271</v>
      </c>
      <c r="C1217" s="130">
        <v>74.94</v>
      </c>
      <c r="D1217" s="130">
        <v>79.790000000000006</v>
      </c>
      <c r="E1217" s="132" t="s">
        <v>701</v>
      </c>
      <c r="G1217" s="182"/>
      <c r="H1217" s="182"/>
      <c r="I1217" s="182"/>
    </row>
    <row r="1218" spans="1:9">
      <c r="A1218" s="136" t="s">
        <v>259</v>
      </c>
      <c r="B1218" s="149" t="s">
        <v>271</v>
      </c>
      <c r="C1218" s="130">
        <v>69.17</v>
      </c>
      <c r="D1218" s="130">
        <v>73.17</v>
      </c>
      <c r="E1218" s="132" t="s">
        <v>701</v>
      </c>
      <c r="G1218" s="182"/>
      <c r="H1218" s="182"/>
      <c r="I1218" s="182"/>
    </row>
    <row r="1219" spans="1:9">
      <c r="A1219" s="136" t="s">
        <v>260</v>
      </c>
      <c r="B1219" s="149" t="s">
        <v>271</v>
      </c>
      <c r="C1219" s="130">
        <v>91.95</v>
      </c>
      <c r="D1219" s="130">
        <v>96.93</v>
      </c>
      <c r="E1219" s="132" t="s">
        <v>701</v>
      </c>
      <c r="G1219" s="182"/>
      <c r="H1219" s="182"/>
      <c r="I1219" s="182"/>
    </row>
    <row r="1220" spans="1:9">
      <c r="A1220" s="136" t="s">
        <v>177</v>
      </c>
      <c r="B1220" s="149" t="s">
        <v>271</v>
      </c>
      <c r="C1220" s="130">
        <v>57.14</v>
      </c>
      <c r="D1220" s="130">
        <v>61.95</v>
      </c>
      <c r="E1220" s="132" t="s">
        <v>701</v>
      </c>
      <c r="G1220" s="182"/>
      <c r="H1220" s="182"/>
      <c r="I1220" s="182"/>
    </row>
    <row r="1221" spans="1:9">
      <c r="A1221" s="136" t="s">
        <v>178</v>
      </c>
      <c r="B1221" s="149" t="s">
        <v>271</v>
      </c>
      <c r="C1221" s="130">
        <v>83.87</v>
      </c>
      <c r="D1221" s="130">
        <v>89.62</v>
      </c>
      <c r="E1221" s="132" t="s">
        <v>701</v>
      </c>
      <c r="G1221" s="182"/>
      <c r="H1221" s="182"/>
      <c r="I1221" s="182"/>
    </row>
    <row r="1222" spans="1:9">
      <c r="A1222" s="136" t="s">
        <v>179</v>
      </c>
      <c r="B1222" s="149" t="s">
        <v>271</v>
      </c>
      <c r="C1222" s="130">
        <v>97.19</v>
      </c>
      <c r="D1222" s="130">
        <v>103.33</v>
      </c>
      <c r="E1222" s="130">
        <v>112.63</v>
      </c>
      <c r="G1222" s="182"/>
      <c r="H1222" s="182"/>
      <c r="I1222" s="182"/>
    </row>
    <row r="1223" spans="1:9">
      <c r="A1223" s="136" t="s">
        <v>180</v>
      </c>
      <c r="B1223" s="149" t="s">
        <v>271</v>
      </c>
      <c r="C1223" s="130">
        <v>66.599999999999994</v>
      </c>
      <c r="D1223" s="130">
        <v>71.3</v>
      </c>
      <c r="E1223" s="130">
        <v>79.45</v>
      </c>
      <c r="G1223" s="182"/>
      <c r="H1223" s="182"/>
      <c r="I1223" s="182"/>
    </row>
    <row r="1224" spans="1:9">
      <c r="A1224" s="136" t="s">
        <v>181</v>
      </c>
      <c r="B1224" s="149" t="s">
        <v>271</v>
      </c>
      <c r="C1224" s="130">
        <v>38.74</v>
      </c>
      <c r="D1224" s="130">
        <v>40.92</v>
      </c>
      <c r="E1224" s="130">
        <v>45.28</v>
      </c>
      <c r="G1224" s="182"/>
      <c r="H1224" s="182"/>
      <c r="I1224" s="182"/>
    </row>
    <row r="1225" spans="1:9">
      <c r="A1225" s="136" t="s">
        <v>182</v>
      </c>
      <c r="B1225" s="149" t="s">
        <v>271</v>
      </c>
      <c r="C1225" s="130">
        <v>49.49</v>
      </c>
      <c r="D1225" s="130">
        <v>53.17</v>
      </c>
      <c r="E1225" s="130">
        <v>58.14</v>
      </c>
      <c r="G1225" s="182"/>
      <c r="H1225" s="182"/>
      <c r="I1225" s="182"/>
    </row>
    <row r="1226" spans="1:9">
      <c r="A1226" s="136" t="s">
        <v>261</v>
      </c>
      <c r="B1226" s="149" t="s">
        <v>271</v>
      </c>
      <c r="C1226" s="130">
        <v>76.73</v>
      </c>
      <c r="D1226" s="130">
        <v>81.7</v>
      </c>
      <c r="E1226" s="130">
        <v>88.66</v>
      </c>
      <c r="G1226" s="182"/>
      <c r="H1226" s="182"/>
      <c r="I1226" s="182"/>
    </row>
    <row r="1227" spans="1:9">
      <c r="A1227" s="136" t="s">
        <v>184</v>
      </c>
      <c r="B1227" s="149" t="s">
        <v>271</v>
      </c>
      <c r="C1227" s="130">
        <v>60.09</v>
      </c>
      <c r="D1227" s="130">
        <v>64.17</v>
      </c>
      <c r="E1227" s="132" t="s">
        <v>701</v>
      </c>
      <c r="G1227" s="182"/>
      <c r="H1227" s="182"/>
      <c r="I1227" s="182"/>
    </row>
    <row r="1228" spans="1:9">
      <c r="A1228" s="136" t="s">
        <v>262</v>
      </c>
      <c r="B1228" s="149" t="s">
        <v>271</v>
      </c>
      <c r="C1228" s="130">
        <v>78.84</v>
      </c>
      <c r="D1228" s="130">
        <v>84.25</v>
      </c>
      <c r="E1228" s="132" t="s">
        <v>701</v>
      </c>
      <c r="G1228" s="182"/>
      <c r="H1228" s="182"/>
      <c r="I1228" s="182"/>
    </row>
    <row r="1229" spans="1:9">
      <c r="A1229" s="136" t="s">
        <v>185</v>
      </c>
      <c r="B1229" s="149" t="s">
        <v>271</v>
      </c>
      <c r="C1229" s="130">
        <v>53.82</v>
      </c>
      <c r="D1229" s="130">
        <v>57.01</v>
      </c>
      <c r="E1229" s="132" t="s">
        <v>701</v>
      </c>
      <c r="G1229" s="182"/>
      <c r="H1229" s="182"/>
      <c r="I1229" s="182"/>
    </row>
    <row r="1230" spans="1:9">
      <c r="A1230" s="136" t="s">
        <v>186</v>
      </c>
      <c r="B1230" s="149" t="s">
        <v>271</v>
      </c>
      <c r="C1230" s="130">
        <v>58.6</v>
      </c>
      <c r="D1230" s="130">
        <v>61.86</v>
      </c>
      <c r="E1230" s="132" t="s">
        <v>701</v>
      </c>
      <c r="G1230" s="182"/>
      <c r="H1230" s="182"/>
      <c r="I1230" s="182"/>
    </row>
    <row r="1231" spans="1:9">
      <c r="A1231" s="136" t="s">
        <v>263</v>
      </c>
      <c r="B1231" s="149" t="s">
        <v>271</v>
      </c>
      <c r="C1231" s="130">
        <v>79.03</v>
      </c>
      <c r="D1231" s="130">
        <v>83.69</v>
      </c>
      <c r="E1231" s="132" t="s">
        <v>701</v>
      </c>
      <c r="G1231" s="182"/>
      <c r="H1231" s="182"/>
      <c r="I1231" s="182"/>
    </row>
    <row r="1232" spans="1:9">
      <c r="A1232" s="136" t="s">
        <v>187</v>
      </c>
      <c r="B1232" s="149" t="s">
        <v>271</v>
      </c>
      <c r="C1232" s="130">
        <v>80.290000000000006</v>
      </c>
      <c r="D1232" s="130">
        <v>85.18</v>
      </c>
      <c r="E1232" s="132" t="s">
        <v>701</v>
      </c>
      <c r="G1232" s="182"/>
      <c r="H1232" s="182"/>
      <c r="I1232" s="182"/>
    </row>
    <row r="1233" spans="1:9" ht="15.75" thickBot="1">
      <c r="A1233" s="136" t="s">
        <v>188</v>
      </c>
      <c r="B1233" s="149" t="s">
        <v>271</v>
      </c>
      <c r="C1233" s="130">
        <v>42.48</v>
      </c>
      <c r="D1233" s="130">
        <v>44.87</v>
      </c>
      <c r="E1233" s="133" t="s">
        <v>701</v>
      </c>
      <c r="G1233" s="182"/>
      <c r="H1233" s="182"/>
      <c r="I1233" s="182"/>
    </row>
    <row r="1234" spans="1:9">
      <c r="A1234" s="136" t="s">
        <v>42</v>
      </c>
      <c r="B1234" s="149" t="s">
        <v>272</v>
      </c>
      <c r="C1234" s="130">
        <v>51.27</v>
      </c>
      <c r="D1234" s="130">
        <v>54.45</v>
      </c>
      <c r="E1234" s="131" t="s">
        <v>701</v>
      </c>
      <c r="G1234" s="182"/>
      <c r="H1234" s="182"/>
      <c r="I1234" s="182"/>
    </row>
    <row r="1235" spans="1:9">
      <c r="A1235" s="136" t="s">
        <v>43</v>
      </c>
      <c r="B1235" s="149" t="s">
        <v>272</v>
      </c>
      <c r="C1235" s="130">
        <v>72.25</v>
      </c>
      <c r="D1235" s="130">
        <v>76.69</v>
      </c>
      <c r="E1235" s="132" t="s">
        <v>701</v>
      </c>
      <c r="G1235" s="182"/>
      <c r="H1235" s="182"/>
      <c r="I1235" s="182"/>
    </row>
    <row r="1236" spans="1:9">
      <c r="A1236" s="136" t="s">
        <v>44</v>
      </c>
      <c r="B1236" s="149" t="s">
        <v>272</v>
      </c>
      <c r="C1236" s="130">
        <v>29.65</v>
      </c>
      <c r="D1236" s="130">
        <v>31.35</v>
      </c>
      <c r="E1236" s="132" t="s">
        <v>701</v>
      </c>
      <c r="G1236" s="182"/>
      <c r="H1236" s="182"/>
      <c r="I1236" s="182"/>
    </row>
    <row r="1237" spans="1:9">
      <c r="A1237" s="136" t="s">
        <v>45</v>
      </c>
      <c r="B1237" s="149" t="s">
        <v>272</v>
      </c>
      <c r="C1237" s="130">
        <v>34.700000000000003</v>
      </c>
      <c r="D1237" s="130">
        <v>36.659999999999997</v>
      </c>
      <c r="E1237" s="132" t="s">
        <v>701</v>
      </c>
      <c r="G1237" s="182"/>
      <c r="H1237" s="182"/>
      <c r="I1237" s="182"/>
    </row>
    <row r="1238" spans="1:9">
      <c r="A1238" s="136" t="s">
        <v>46</v>
      </c>
      <c r="B1238" s="149" t="s">
        <v>272</v>
      </c>
      <c r="C1238" s="130">
        <v>42.76</v>
      </c>
      <c r="D1238" s="130">
        <v>45.33</v>
      </c>
      <c r="E1238" s="132" t="s">
        <v>701</v>
      </c>
      <c r="G1238" s="182"/>
      <c r="H1238" s="182"/>
      <c r="I1238" s="182"/>
    </row>
    <row r="1239" spans="1:9">
      <c r="A1239" s="136" t="s">
        <v>47</v>
      </c>
      <c r="B1239" s="149" t="s">
        <v>272</v>
      </c>
      <c r="C1239" s="130">
        <v>41.76</v>
      </c>
      <c r="D1239" s="130">
        <v>44.61</v>
      </c>
      <c r="E1239" s="132" t="s">
        <v>701</v>
      </c>
      <c r="G1239" s="182"/>
      <c r="H1239" s="182"/>
      <c r="I1239" s="182"/>
    </row>
    <row r="1240" spans="1:9">
      <c r="A1240" s="136" t="s">
        <v>48</v>
      </c>
      <c r="B1240" s="149" t="s">
        <v>272</v>
      </c>
      <c r="C1240" s="130">
        <v>39.54</v>
      </c>
      <c r="D1240" s="130">
        <v>41.87</v>
      </c>
      <c r="E1240" s="132" t="s">
        <v>701</v>
      </c>
      <c r="G1240" s="182"/>
      <c r="H1240" s="182"/>
      <c r="I1240" s="182"/>
    </row>
    <row r="1241" spans="1:9">
      <c r="A1241" s="136" t="s">
        <v>49</v>
      </c>
      <c r="B1241" s="149" t="s">
        <v>272</v>
      </c>
      <c r="C1241" s="130">
        <v>53.21</v>
      </c>
      <c r="D1241" s="130">
        <v>56.98</v>
      </c>
      <c r="E1241" s="132" t="s">
        <v>701</v>
      </c>
      <c r="G1241" s="182"/>
      <c r="H1241" s="182"/>
      <c r="I1241" s="182"/>
    </row>
    <row r="1242" spans="1:9">
      <c r="A1242" s="136" t="s">
        <v>50</v>
      </c>
      <c r="B1242" s="149" t="s">
        <v>272</v>
      </c>
      <c r="C1242" s="130">
        <v>67.84</v>
      </c>
      <c r="D1242" s="130">
        <v>71.84</v>
      </c>
      <c r="E1242" s="132" t="s">
        <v>701</v>
      </c>
      <c r="G1242" s="182"/>
      <c r="H1242" s="182"/>
      <c r="I1242" s="182"/>
    </row>
    <row r="1243" spans="1:9">
      <c r="A1243" s="136" t="s">
        <v>238</v>
      </c>
      <c r="B1243" s="149" t="s">
        <v>272</v>
      </c>
      <c r="C1243" s="130">
        <v>91.53</v>
      </c>
      <c r="D1243" s="130">
        <v>96.8</v>
      </c>
      <c r="E1243" s="132" t="s">
        <v>701</v>
      </c>
      <c r="G1243" s="182"/>
      <c r="H1243" s="182"/>
      <c r="I1243" s="182"/>
    </row>
    <row r="1244" spans="1:9">
      <c r="A1244" s="136" t="s">
        <v>51</v>
      </c>
      <c r="B1244" s="149" t="s">
        <v>272</v>
      </c>
      <c r="C1244" s="130">
        <v>83.8</v>
      </c>
      <c r="D1244" s="130">
        <v>89.9</v>
      </c>
      <c r="E1244" s="132" t="s">
        <v>701</v>
      </c>
      <c r="G1244" s="182"/>
      <c r="H1244" s="182"/>
      <c r="I1244" s="182"/>
    </row>
    <row r="1245" spans="1:9">
      <c r="A1245" s="136" t="s">
        <v>52</v>
      </c>
      <c r="B1245" s="149" t="s">
        <v>272</v>
      </c>
      <c r="C1245" s="130">
        <v>90.6</v>
      </c>
      <c r="D1245" s="130">
        <v>96.65</v>
      </c>
      <c r="E1245" s="132" t="s">
        <v>701</v>
      </c>
      <c r="G1245" s="182"/>
      <c r="H1245" s="182"/>
      <c r="I1245" s="182"/>
    </row>
    <row r="1246" spans="1:9">
      <c r="A1246" s="136" t="s">
        <v>239</v>
      </c>
      <c r="B1246" s="149" t="s">
        <v>272</v>
      </c>
      <c r="C1246" s="130">
        <v>120.2</v>
      </c>
      <c r="D1246" s="130">
        <v>127.52</v>
      </c>
      <c r="E1246" s="132" t="s">
        <v>701</v>
      </c>
      <c r="G1246" s="182"/>
      <c r="H1246" s="182"/>
      <c r="I1246" s="182"/>
    </row>
    <row r="1247" spans="1:9">
      <c r="A1247" s="136" t="s">
        <v>53</v>
      </c>
      <c r="B1247" s="149" t="s">
        <v>272</v>
      </c>
      <c r="C1247" s="130">
        <v>75.13</v>
      </c>
      <c r="D1247" s="130">
        <v>80.540000000000006</v>
      </c>
      <c r="E1247" s="132" t="s">
        <v>701</v>
      </c>
      <c r="G1247" s="182"/>
      <c r="H1247" s="182"/>
      <c r="I1247" s="182"/>
    </row>
    <row r="1248" spans="1:9">
      <c r="A1248" s="136" t="s">
        <v>54</v>
      </c>
      <c r="B1248" s="149" t="s">
        <v>272</v>
      </c>
      <c r="C1248" s="130">
        <v>104.16</v>
      </c>
      <c r="D1248" s="130">
        <v>109.54</v>
      </c>
      <c r="E1248" s="132" t="s">
        <v>701</v>
      </c>
      <c r="G1248" s="182"/>
      <c r="H1248" s="182"/>
      <c r="I1248" s="182"/>
    </row>
    <row r="1249" spans="1:9">
      <c r="A1249" s="136" t="s">
        <v>240</v>
      </c>
      <c r="B1249" s="149" t="s">
        <v>272</v>
      </c>
      <c r="C1249" s="130">
        <v>69.02</v>
      </c>
      <c r="D1249" s="130">
        <v>72.94</v>
      </c>
      <c r="E1249" s="132" t="s">
        <v>701</v>
      </c>
      <c r="G1249" s="182"/>
      <c r="H1249" s="182"/>
      <c r="I1249" s="182"/>
    </row>
    <row r="1250" spans="1:9">
      <c r="A1250" s="136" t="s">
        <v>241</v>
      </c>
      <c r="B1250" s="149" t="s">
        <v>272</v>
      </c>
      <c r="C1250" s="130">
        <v>72.650000000000006</v>
      </c>
      <c r="D1250" s="130">
        <v>77.069999999999993</v>
      </c>
      <c r="E1250" s="132" t="s">
        <v>701</v>
      </c>
      <c r="G1250" s="182"/>
      <c r="H1250" s="182"/>
      <c r="I1250" s="182"/>
    </row>
    <row r="1251" spans="1:9">
      <c r="A1251" s="136" t="s">
        <v>55</v>
      </c>
      <c r="B1251" s="149" t="s">
        <v>272</v>
      </c>
      <c r="C1251" s="130">
        <v>86.81</v>
      </c>
      <c r="D1251" s="130">
        <v>92.56</v>
      </c>
      <c r="E1251" s="132" t="s">
        <v>701</v>
      </c>
      <c r="G1251" s="182"/>
      <c r="H1251" s="182"/>
      <c r="I1251" s="182"/>
    </row>
    <row r="1252" spans="1:9">
      <c r="A1252" s="136" t="s">
        <v>56</v>
      </c>
      <c r="B1252" s="149" t="s">
        <v>272</v>
      </c>
      <c r="C1252" s="130">
        <v>69.459999999999994</v>
      </c>
      <c r="D1252" s="130">
        <v>73.78</v>
      </c>
      <c r="E1252" s="132" t="s">
        <v>701</v>
      </c>
      <c r="G1252" s="182"/>
      <c r="H1252" s="182"/>
      <c r="I1252" s="182"/>
    </row>
    <row r="1253" spans="1:9">
      <c r="A1253" s="136" t="s">
        <v>57</v>
      </c>
      <c r="B1253" s="149" t="s">
        <v>272</v>
      </c>
      <c r="C1253" s="130">
        <v>111.2</v>
      </c>
      <c r="D1253" s="130">
        <v>117.72</v>
      </c>
      <c r="E1253" s="132" t="s">
        <v>701</v>
      </c>
      <c r="G1253" s="182"/>
      <c r="H1253" s="182"/>
      <c r="I1253" s="182"/>
    </row>
    <row r="1254" spans="1:9">
      <c r="A1254" s="136" t="s">
        <v>58</v>
      </c>
      <c r="B1254" s="149" t="s">
        <v>272</v>
      </c>
      <c r="C1254" s="130">
        <v>93.68</v>
      </c>
      <c r="D1254" s="130">
        <v>99.24</v>
      </c>
      <c r="E1254" s="132" t="s">
        <v>701</v>
      </c>
      <c r="G1254" s="182"/>
      <c r="H1254" s="182"/>
      <c r="I1254" s="182"/>
    </row>
    <row r="1255" spans="1:9">
      <c r="A1255" s="136" t="s">
        <v>59</v>
      </c>
      <c r="B1255" s="149" t="s">
        <v>272</v>
      </c>
      <c r="C1255" s="130">
        <v>44.88</v>
      </c>
      <c r="D1255" s="130">
        <v>47.59</v>
      </c>
      <c r="E1255" s="132" t="s">
        <v>701</v>
      </c>
      <c r="G1255" s="182"/>
      <c r="H1255" s="182"/>
      <c r="I1255" s="182"/>
    </row>
    <row r="1256" spans="1:9">
      <c r="A1256" s="136" t="s">
        <v>60</v>
      </c>
      <c r="B1256" s="149" t="s">
        <v>272</v>
      </c>
      <c r="C1256" s="130">
        <v>39.799999999999997</v>
      </c>
      <c r="D1256" s="130">
        <v>41.97</v>
      </c>
      <c r="E1256" s="132" t="s">
        <v>701</v>
      </c>
      <c r="G1256" s="182"/>
      <c r="H1256" s="182"/>
      <c r="I1256" s="182"/>
    </row>
    <row r="1257" spans="1:9">
      <c r="A1257" s="136" t="s">
        <v>61</v>
      </c>
      <c r="B1257" s="149" t="s">
        <v>272</v>
      </c>
      <c r="C1257" s="130">
        <v>53.03</v>
      </c>
      <c r="D1257" s="130">
        <v>56.28</v>
      </c>
      <c r="E1257" s="132" t="s">
        <v>701</v>
      </c>
      <c r="G1257" s="182"/>
      <c r="H1257" s="182"/>
      <c r="I1257" s="182"/>
    </row>
    <row r="1258" spans="1:9">
      <c r="A1258" s="136" t="s">
        <v>62</v>
      </c>
      <c r="B1258" s="149" t="s">
        <v>272</v>
      </c>
      <c r="C1258" s="130">
        <v>54.82</v>
      </c>
      <c r="D1258" s="130">
        <v>57.83</v>
      </c>
      <c r="E1258" s="132" t="s">
        <v>701</v>
      </c>
      <c r="G1258" s="182"/>
      <c r="H1258" s="182"/>
      <c r="I1258" s="182"/>
    </row>
    <row r="1259" spans="1:9">
      <c r="A1259" s="136" t="s">
        <v>63</v>
      </c>
      <c r="B1259" s="149" t="s">
        <v>272</v>
      </c>
      <c r="C1259" s="130">
        <v>42.92</v>
      </c>
      <c r="D1259" s="130">
        <v>45.58</v>
      </c>
      <c r="E1259" s="132" t="s">
        <v>701</v>
      </c>
      <c r="G1259" s="182"/>
      <c r="H1259" s="182"/>
      <c r="I1259" s="182"/>
    </row>
    <row r="1260" spans="1:9">
      <c r="A1260" s="136" t="s">
        <v>64</v>
      </c>
      <c r="B1260" s="149" t="s">
        <v>272</v>
      </c>
      <c r="C1260" s="130">
        <v>76.03</v>
      </c>
      <c r="D1260" s="130">
        <v>80.75</v>
      </c>
      <c r="E1260" s="132" t="s">
        <v>701</v>
      </c>
      <c r="G1260" s="182"/>
      <c r="H1260" s="182"/>
      <c r="I1260" s="182"/>
    </row>
    <row r="1261" spans="1:9">
      <c r="A1261" s="136" t="s">
        <v>65</v>
      </c>
      <c r="B1261" s="149" t="s">
        <v>272</v>
      </c>
      <c r="C1261" s="130">
        <v>95.26</v>
      </c>
      <c r="D1261" s="130">
        <v>101.16</v>
      </c>
      <c r="E1261" s="132" t="s">
        <v>701</v>
      </c>
      <c r="G1261" s="182"/>
      <c r="H1261" s="182"/>
      <c r="I1261" s="182"/>
    </row>
    <row r="1262" spans="1:9">
      <c r="A1262" s="136" t="s">
        <v>66</v>
      </c>
      <c r="B1262" s="149" t="s">
        <v>272</v>
      </c>
      <c r="C1262" s="130">
        <v>69.06</v>
      </c>
      <c r="D1262" s="130">
        <v>73.75</v>
      </c>
      <c r="E1262" s="132" t="s">
        <v>701</v>
      </c>
      <c r="G1262" s="182"/>
      <c r="H1262" s="182"/>
      <c r="I1262" s="182"/>
    </row>
    <row r="1263" spans="1:9">
      <c r="A1263" s="136" t="s">
        <v>67</v>
      </c>
      <c r="B1263" s="149" t="s">
        <v>272</v>
      </c>
      <c r="C1263" s="130">
        <v>63.23</v>
      </c>
      <c r="D1263" s="130">
        <v>67.2</v>
      </c>
      <c r="E1263" s="132" t="s">
        <v>701</v>
      </c>
      <c r="G1263" s="182"/>
      <c r="H1263" s="182"/>
      <c r="I1263" s="182"/>
    </row>
    <row r="1264" spans="1:9">
      <c r="A1264" s="136" t="s">
        <v>68</v>
      </c>
      <c r="B1264" s="149" t="s">
        <v>272</v>
      </c>
      <c r="C1264" s="130">
        <v>48.63</v>
      </c>
      <c r="D1264" s="130">
        <v>51.95</v>
      </c>
      <c r="E1264" s="130">
        <v>57.03</v>
      </c>
      <c r="G1264" s="182"/>
      <c r="H1264" s="182"/>
      <c r="I1264" s="182"/>
    </row>
    <row r="1265" spans="1:9">
      <c r="A1265" s="136" t="s">
        <v>69</v>
      </c>
      <c r="B1265" s="149" t="s">
        <v>272</v>
      </c>
      <c r="C1265" s="130">
        <v>63.98</v>
      </c>
      <c r="D1265" s="130">
        <v>67.959999999999994</v>
      </c>
      <c r="E1265" s="132" t="s">
        <v>701</v>
      </c>
      <c r="G1265" s="182"/>
      <c r="H1265" s="182"/>
      <c r="I1265" s="182"/>
    </row>
    <row r="1266" spans="1:9">
      <c r="A1266" s="136" t="s">
        <v>70</v>
      </c>
      <c r="B1266" s="149" t="s">
        <v>272</v>
      </c>
      <c r="C1266" s="130">
        <v>32.56</v>
      </c>
      <c r="D1266" s="130">
        <v>34.68</v>
      </c>
      <c r="E1266" s="130">
        <v>38</v>
      </c>
      <c r="G1266" s="182"/>
      <c r="H1266" s="182"/>
      <c r="I1266" s="182"/>
    </row>
    <row r="1267" spans="1:9">
      <c r="A1267" s="136" t="s">
        <v>71</v>
      </c>
      <c r="B1267" s="149" t="s">
        <v>272</v>
      </c>
      <c r="C1267" s="130">
        <v>137.58000000000001</v>
      </c>
      <c r="D1267" s="130">
        <v>145.94999999999999</v>
      </c>
      <c r="E1267" s="132" t="s">
        <v>701</v>
      </c>
      <c r="G1267" s="182"/>
      <c r="H1267" s="182"/>
      <c r="I1267" s="182"/>
    </row>
    <row r="1268" spans="1:9">
      <c r="A1268" s="136" t="s">
        <v>72</v>
      </c>
      <c r="B1268" s="149" t="s">
        <v>272</v>
      </c>
      <c r="C1268" s="130">
        <v>93.64</v>
      </c>
      <c r="D1268" s="130">
        <v>99.65</v>
      </c>
      <c r="E1268" s="132" t="s">
        <v>701</v>
      </c>
      <c r="G1268" s="182"/>
      <c r="H1268" s="182"/>
      <c r="I1268" s="182"/>
    </row>
    <row r="1269" spans="1:9">
      <c r="A1269" s="136" t="s">
        <v>73</v>
      </c>
      <c r="B1269" s="149" t="s">
        <v>272</v>
      </c>
      <c r="C1269" s="130">
        <v>112.97</v>
      </c>
      <c r="D1269" s="130">
        <v>120.47</v>
      </c>
      <c r="E1269" s="132" t="s">
        <v>701</v>
      </c>
      <c r="G1269" s="182"/>
      <c r="H1269" s="182"/>
      <c r="I1269" s="182"/>
    </row>
    <row r="1270" spans="1:9">
      <c r="A1270" s="136" t="s">
        <v>242</v>
      </c>
      <c r="B1270" s="149" t="s">
        <v>272</v>
      </c>
      <c r="C1270" s="130">
        <v>98.13</v>
      </c>
      <c r="D1270" s="130">
        <v>103.59</v>
      </c>
      <c r="E1270" s="132" t="s">
        <v>701</v>
      </c>
      <c r="G1270" s="182"/>
      <c r="H1270" s="182"/>
      <c r="I1270" s="182"/>
    </row>
    <row r="1271" spans="1:9">
      <c r="A1271" s="136" t="s">
        <v>74</v>
      </c>
      <c r="B1271" s="149" t="s">
        <v>272</v>
      </c>
      <c r="C1271" s="130">
        <v>38.96</v>
      </c>
      <c r="D1271" s="130">
        <v>41.88</v>
      </c>
      <c r="E1271" s="130">
        <v>45.63</v>
      </c>
      <c r="G1271" s="182"/>
      <c r="H1271" s="182"/>
      <c r="I1271" s="182"/>
    </row>
    <row r="1272" spans="1:9">
      <c r="A1272" s="136" t="s">
        <v>75</v>
      </c>
      <c r="B1272" s="149" t="s">
        <v>272</v>
      </c>
      <c r="C1272" s="130">
        <v>73.88</v>
      </c>
      <c r="D1272" s="130">
        <v>78.69</v>
      </c>
      <c r="E1272" s="130">
        <v>86.3</v>
      </c>
      <c r="G1272" s="182"/>
      <c r="H1272" s="182"/>
      <c r="I1272" s="182"/>
    </row>
    <row r="1273" spans="1:9">
      <c r="A1273" s="136" t="s">
        <v>76</v>
      </c>
      <c r="B1273" s="149" t="s">
        <v>272</v>
      </c>
      <c r="C1273" s="130">
        <v>41.94</v>
      </c>
      <c r="D1273" s="130">
        <v>45.04</v>
      </c>
      <c r="E1273" s="132" t="s">
        <v>701</v>
      </c>
      <c r="G1273" s="182"/>
      <c r="H1273" s="182"/>
      <c r="I1273" s="182"/>
    </row>
    <row r="1274" spans="1:9">
      <c r="A1274" s="136" t="s">
        <v>77</v>
      </c>
      <c r="B1274" s="149" t="s">
        <v>272</v>
      </c>
      <c r="C1274" s="130">
        <v>62.31</v>
      </c>
      <c r="D1274" s="130">
        <v>65.790000000000006</v>
      </c>
      <c r="E1274" s="132" t="s">
        <v>701</v>
      </c>
      <c r="G1274" s="182"/>
      <c r="H1274" s="182"/>
      <c r="I1274" s="182"/>
    </row>
    <row r="1275" spans="1:9">
      <c r="A1275" s="136" t="s">
        <v>78</v>
      </c>
      <c r="B1275" s="149" t="s">
        <v>272</v>
      </c>
      <c r="C1275" s="130">
        <v>89.64</v>
      </c>
      <c r="D1275" s="130">
        <v>94.88</v>
      </c>
      <c r="E1275" s="132" t="s">
        <v>701</v>
      </c>
      <c r="G1275" s="182"/>
      <c r="H1275" s="182"/>
      <c r="I1275" s="182"/>
    </row>
    <row r="1276" spans="1:9">
      <c r="A1276" s="136" t="s">
        <v>79</v>
      </c>
      <c r="B1276" s="149" t="s">
        <v>272</v>
      </c>
      <c r="C1276" s="130">
        <v>58.16</v>
      </c>
      <c r="D1276" s="130">
        <v>62.09</v>
      </c>
      <c r="E1276" s="132" t="s">
        <v>701</v>
      </c>
      <c r="G1276" s="182"/>
      <c r="H1276" s="182"/>
      <c r="I1276" s="182"/>
    </row>
    <row r="1277" spans="1:9">
      <c r="A1277" s="136" t="s">
        <v>80</v>
      </c>
      <c r="B1277" s="149" t="s">
        <v>272</v>
      </c>
      <c r="C1277" s="130">
        <v>83.47</v>
      </c>
      <c r="D1277" s="130">
        <v>89.46</v>
      </c>
      <c r="E1277" s="132" t="s">
        <v>701</v>
      </c>
      <c r="G1277" s="182"/>
      <c r="H1277" s="182"/>
      <c r="I1277" s="182"/>
    </row>
    <row r="1278" spans="1:9">
      <c r="A1278" s="136" t="s">
        <v>81</v>
      </c>
      <c r="B1278" s="149" t="s">
        <v>272</v>
      </c>
      <c r="C1278" s="130">
        <v>111.77</v>
      </c>
      <c r="D1278" s="130">
        <v>118.63</v>
      </c>
      <c r="E1278" s="132" t="s">
        <v>701</v>
      </c>
      <c r="G1278" s="182"/>
      <c r="H1278" s="182"/>
      <c r="I1278" s="182"/>
    </row>
    <row r="1279" spans="1:9">
      <c r="A1279" s="136" t="s">
        <v>82</v>
      </c>
      <c r="B1279" s="149" t="s">
        <v>272</v>
      </c>
      <c r="C1279" s="130">
        <v>65.069999999999993</v>
      </c>
      <c r="D1279" s="130">
        <v>69.39</v>
      </c>
      <c r="E1279" s="132" t="s">
        <v>701</v>
      </c>
      <c r="G1279" s="182"/>
      <c r="H1279" s="182"/>
      <c r="I1279" s="182"/>
    </row>
    <row r="1280" spans="1:9">
      <c r="A1280" s="136" t="s">
        <v>83</v>
      </c>
      <c r="B1280" s="149" t="s">
        <v>272</v>
      </c>
      <c r="C1280" s="130">
        <v>89.96</v>
      </c>
      <c r="D1280" s="130">
        <v>95.86</v>
      </c>
      <c r="E1280" s="132" t="s">
        <v>701</v>
      </c>
      <c r="G1280" s="182"/>
      <c r="H1280" s="182"/>
      <c r="I1280" s="182"/>
    </row>
    <row r="1281" spans="1:9">
      <c r="A1281" s="136" t="s">
        <v>84</v>
      </c>
      <c r="B1281" s="149" t="s">
        <v>272</v>
      </c>
      <c r="C1281" s="130">
        <v>40.28</v>
      </c>
      <c r="D1281" s="130">
        <v>42.62</v>
      </c>
      <c r="E1281" s="132" t="s">
        <v>701</v>
      </c>
      <c r="G1281" s="182"/>
      <c r="H1281" s="182"/>
      <c r="I1281" s="182"/>
    </row>
    <row r="1282" spans="1:9">
      <c r="A1282" s="136" t="s">
        <v>85</v>
      </c>
      <c r="B1282" s="149" t="s">
        <v>272</v>
      </c>
      <c r="C1282" s="130">
        <v>75.069999999999993</v>
      </c>
      <c r="D1282" s="130">
        <v>79.959999999999994</v>
      </c>
      <c r="E1282" s="132" t="s">
        <v>701</v>
      </c>
      <c r="G1282" s="182"/>
      <c r="H1282" s="182"/>
      <c r="I1282" s="182"/>
    </row>
    <row r="1283" spans="1:9">
      <c r="A1283" s="136" t="s">
        <v>86</v>
      </c>
      <c r="B1283" s="149" t="s">
        <v>272</v>
      </c>
      <c r="C1283" s="130">
        <v>133.75</v>
      </c>
      <c r="D1283" s="130">
        <v>141.74</v>
      </c>
      <c r="E1283" s="132" t="s">
        <v>701</v>
      </c>
      <c r="G1283" s="182"/>
      <c r="H1283" s="182"/>
      <c r="I1283" s="182"/>
    </row>
    <row r="1284" spans="1:9">
      <c r="A1284" s="136" t="s">
        <v>87</v>
      </c>
      <c r="B1284" s="149" t="s">
        <v>272</v>
      </c>
      <c r="C1284" s="130">
        <v>55.17</v>
      </c>
      <c r="D1284" s="130">
        <v>59.18</v>
      </c>
      <c r="E1284" s="132" t="s">
        <v>701</v>
      </c>
      <c r="G1284" s="182"/>
      <c r="H1284" s="182"/>
      <c r="I1284" s="182"/>
    </row>
    <row r="1285" spans="1:9">
      <c r="A1285" s="136" t="s">
        <v>88</v>
      </c>
      <c r="B1285" s="149" t="s">
        <v>272</v>
      </c>
      <c r="C1285" s="130">
        <v>89.99</v>
      </c>
      <c r="D1285" s="130">
        <v>96.01</v>
      </c>
      <c r="E1285" s="132" t="s">
        <v>701</v>
      </c>
      <c r="G1285" s="182"/>
      <c r="H1285" s="182"/>
      <c r="I1285" s="182"/>
    </row>
    <row r="1286" spans="1:9">
      <c r="A1286" s="136" t="s">
        <v>89</v>
      </c>
      <c r="B1286" s="149" t="s">
        <v>272</v>
      </c>
      <c r="C1286" s="130">
        <v>100.27</v>
      </c>
      <c r="D1286" s="130">
        <v>106.84</v>
      </c>
      <c r="E1286" s="132" t="s">
        <v>701</v>
      </c>
      <c r="G1286" s="182"/>
      <c r="H1286" s="182"/>
      <c r="I1286" s="182"/>
    </row>
    <row r="1287" spans="1:9">
      <c r="A1287" s="136" t="s">
        <v>90</v>
      </c>
      <c r="B1287" s="149" t="s">
        <v>272</v>
      </c>
      <c r="C1287" s="130">
        <v>71.08</v>
      </c>
      <c r="D1287" s="130">
        <v>75.39</v>
      </c>
      <c r="E1287" s="132" t="s">
        <v>701</v>
      </c>
      <c r="G1287" s="182"/>
      <c r="H1287" s="182"/>
      <c r="I1287" s="182"/>
    </row>
    <row r="1288" spans="1:9">
      <c r="A1288" s="136" t="s">
        <v>91</v>
      </c>
      <c r="B1288" s="149" t="s">
        <v>272</v>
      </c>
      <c r="C1288" s="130">
        <v>92.48</v>
      </c>
      <c r="D1288" s="130">
        <v>97.8</v>
      </c>
      <c r="E1288" s="132" t="s">
        <v>701</v>
      </c>
      <c r="G1288" s="182"/>
      <c r="H1288" s="182"/>
      <c r="I1288" s="182"/>
    </row>
    <row r="1289" spans="1:9">
      <c r="A1289" s="136" t="s">
        <v>92</v>
      </c>
      <c r="B1289" s="149" t="s">
        <v>272</v>
      </c>
      <c r="C1289" s="130">
        <v>78.39</v>
      </c>
      <c r="D1289" s="130">
        <v>83.62</v>
      </c>
      <c r="E1289" s="132" t="s">
        <v>701</v>
      </c>
      <c r="G1289" s="182"/>
      <c r="H1289" s="182"/>
      <c r="I1289" s="182"/>
    </row>
    <row r="1290" spans="1:9">
      <c r="A1290" s="136" t="s">
        <v>93</v>
      </c>
      <c r="B1290" s="149" t="s">
        <v>272</v>
      </c>
      <c r="C1290" s="130">
        <v>57.09</v>
      </c>
      <c r="D1290" s="130">
        <v>60.17</v>
      </c>
      <c r="E1290" s="132" t="s">
        <v>701</v>
      </c>
      <c r="G1290" s="182"/>
      <c r="H1290" s="182"/>
      <c r="I1290" s="182"/>
    </row>
    <row r="1291" spans="1:9">
      <c r="A1291" s="136" t="s">
        <v>94</v>
      </c>
      <c r="B1291" s="149" t="s">
        <v>272</v>
      </c>
      <c r="C1291" s="130">
        <v>36.21</v>
      </c>
      <c r="D1291" s="130">
        <v>38.270000000000003</v>
      </c>
      <c r="E1291" s="132" t="s">
        <v>701</v>
      </c>
      <c r="G1291" s="182"/>
      <c r="H1291" s="182"/>
      <c r="I1291" s="182"/>
    </row>
    <row r="1292" spans="1:9">
      <c r="A1292" s="136" t="s">
        <v>95</v>
      </c>
      <c r="B1292" s="149" t="s">
        <v>272</v>
      </c>
      <c r="C1292" s="130">
        <v>73.98</v>
      </c>
      <c r="D1292" s="130">
        <v>78.77</v>
      </c>
      <c r="E1292" s="132" t="s">
        <v>701</v>
      </c>
      <c r="G1292" s="182"/>
      <c r="H1292" s="182"/>
      <c r="I1292" s="182"/>
    </row>
    <row r="1293" spans="1:9">
      <c r="A1293" s="136" t="s">
        <v>96</v>
      </c>
      <c r="B1293" s="149" t="s">
        <v>272</v>
      </c>
      <c r="C1293" s="130">
        <v>56.72</v>
      </c>
      <c r="D1293" s="130">
        <v>60.49</v>
      </c>
      <c r="E1293" s="132" t="s">
        <v>701</v>
      </c>
      <c r="G1293" s="182"/>
      <c r="H1293" s="182"/>
      <c r="I1293" s="182"/>
    </row>
    <row r="1294" spans="1:9">
      <c r="A1294" s="136" t="s">
        <v>97</v>
      </c>
      <c r="B1294" s="149" t="s">
        <v>272</v>
      </c>
      <c r="C1294" s="130">
        <v>87.88</v>
      </c>
      <c r="D1294" s="130">
        <v>93.34</v>
      </c>
      <c r="E1294" s="132" t="s">
        <v>701</v>
      </c>
      <c r="G1294" s="182"/>
      <c r="H1294" s="182"/>
      <c r="I1294" s="182"/>
    </row>
    <row r="1295" spans="1:9">
      <c r="A1295" s="136" t="s">
        <v>243</v>
      </c>
      <c r="B1295" s="149" t="s">
        <v>272</v>
      </c>
      <c r="C1295" s="130">
        <v>117.41</v>
      </c>
      <c r="D1295" s="130">
        <v>124.71</v>
      </c>
      <c r="E1295" s="132" t="s">
        <v>701</v>
      </c>
      <c r="G1295" s="182"/>
      <c r="H1295" s="182"/>
      <c r="I1295" s="182"/>
    </row>
    <row r="1296" spans="1:9">
      <c r="A1296" s="136" t="s">
        <v>244</v>
      </c>
      <c r="B1296" s="149" t="s">
        <v>272</v>
      </c>
      <c r="C1296" s="130">
        <v>62.56</v>
      </c>
      <c r="D1296" s="130">
        <v>67.319999999999993</v>
      </c>
      <c r="E1296" s="132" t="s">
        <v>701</v>
      </c>
      <c r="G1296" s="182"/>
      <c r="H1296" s="182"/>
      <c r="I1296" s="182"/>
    </row>
    <row r="1297" spans="1:9">
      <c r="A1297" s="136" t="s">
        <v>98</v>
      </c>
      <c r="B1297" s="149" t="s">
        <v>272</v>
      </c>
      <c r="C1297" s="130">
        <v>73.2</v>
      </c>
      <c r="D1297" s="130">
        <v>77.61</v>
      </c>
      <c r="E1297" s="132" t="s">
        <v>701</v>
      </c>
      <c r="G1297" s="182"/>
      <c r="H1297" s="182"/>
      <c r="I1297" s="182"/>
    </row>
    <row r="1298" spans="1:9">
      <c r="A1298" s="136" t="s">
        <v>245</v>
      </c>
      <c r="B1298" s="149" t="s">
        <v>272</v>
      </c>
      <c r="C1298" s="130">
        <v>90.19</v>
      </c>
      <c r="D1298" s="130">
        <v>96.1</v>
      </c>
      <c r="E1298" s="132" t="s">
        <v>701</v>
      </c>
      <c r="G1298" s="182"/>
      <c r="H1298" s="182"/>
      <c r="I1298" s="182"/>
    </row>
    <row r="1299" spans="1:9">
      <c r="A1299" s="136" t="s">
        <v>99</v>
      </c>
      <c r="B1299" s="149" t="s">
        <v>272</v>
      </c>
      <c r="C1299" s="130">
        <v>91.89</v>
      </c>
      <c r="D1299" s="130">
        <v>97.03</v>
      </c>
      <c r="E1299" s="132" t="s">
        <v>701</v>
      </c>
      <c r="G1299" s="182"/>
      <c r="H1299" s="182"/>
      <c r="I1299" s="182"/>
    </row>
    <row r="1300" spans="1:9">
      <c r="A1300" s="136" t="s">
        <v>100</v>
      </c>
      <c r="B1300" s="149" t="s">
        <v>272</v>
      </c>
      <c r="C1300" s="130">
        <v>63.9</v>
      </c>
      <c r="D1300" s="130">
        <v>68.3</v>
      </c>
      <c r="E1300" s="132" t="s">
        <v>701</v>
      </c>
      <c r="G1300" s="182"/>
      <c r="H1300" s="182"/>
      <c r="I1300" s="182"/>
    </row>
    <row r="1301" spans="1:9">
      <c r="A1301" s="136" t="s">
        <v>101</v>
      </c>
      <c r="B1301" s="149" t="s">
        <v>272</v>
      </c>
      <c r="C1301" s="130">
        <v>83</v>
      </c>
      <c r="D1301" s="130">
        <v>87.83</v>
      </c>
      <c r="E1301" s="132" t="s">
        <v>701</v>
      </c>
      <c r="G1301" s="182"/>
      <c r="H1301" s="182"/>
      <c r="I1301" s="182"/>
    </row>
    <row r="1302" spans="1:9">
      <c r="A1302" s="136" t="s">
        <v>102</v>
      </c>
      <c r="B1302" s="149" t="s">
        <v>272</v>
      </c>
      <c r="C1302" s="130">
        <v>35.92</v>
      </c>
      <c r="D1302" s="130">
        <v>38.380000000000003</v>
      </c>
      <c r="E1302" s="132" t="s">
        <v>701</v>
      </c>
      <c r="G1302" s="182"/>
      <c r="H1302" s="182"/>
      <c r="I1302" s="182"/>
    </row>
    <row r="1303" spans="1:9">
      <c r="A1303" s="136" t="s">
        <v>103</v>
      </c>
      <c r="B1303" s="149" t="s">
        <v>272</v>
      </c>
      <c r="C1303" s="130">
        <v>63.41</v>
      </c>
      <c r="D1303" s="130">
        <v>67.44</v>
      </c>
      <c r="E1303" s="132" t="s">
        <v>701</v>
      </c>
      <c r="G1303" s="182"/>
      <c r="H1303" s="182"/>
      <c r="I1303" s="182"/>
    </row>
    <row r="1304" spans="1:9">
      <c r="A1304" s="136" t="s">
        <v>104</v>
      </c>
      <c r="B1304" s="149" t="s">
        <v>272</v>
      </c>
      <c r="C1304" s="130">
        <v>48.54</v>
      </c>
      <c r="D1304" s="130">
        <v>51.4</v>
      </c>
      <c r="E1304" s="132" t="s">
        <v>701</v>
      </c>
      <c r="G1304" s="182"/>
      <c r="H1304" s="182"/>
      <c r="I1304" s="182"/>
    </row>
    <row r="1305" spans="1:9">
      <c r="A1305" s="136" t="s">
        <v>105</v>
      </c>
      <c r="B1305" s="149" t="s">
        <v>272</v>
      </c>
      <c r="C1305" s="130">
        <v>87.24</v>
      </c>
      <c r="D1305" s="130">
        <v>92.31</v>
      </c>
      <c r="E1305" s="132" t="s">
        <v>701</v>
      </c>
      <c r="G1305" s="182"/>
      <c r="H1305" s="182"/>
      <c r="I1305" s="182"/>
    </row>
    <row r="1306" spans="1:9">
      <c r="A1306" s="136" t="s">
        <v>106</v>
      </c>
      <c r="B1306" s="149" t="s">
        <v>272</v>
      </c>
      <c r="C1306" s="130">
        <v>71.69</v>
      </c>
      <c r="D1306" s="130">
        <v>76.09</v>
      </c>
      <c r="E1306" s="132" t="s">
        <v>701</v>
      </c>
      <c r="G1306" s="182"/>
      <c r="H1306" s="182"/>
      <c r="I1306" s="182"/>
    </row>
    <row r="1307" spans="1:9">
      <c r="A1307" s="136" t="s">
        <v>107</v>
      </c>
      <c r="B1307" s="149" t="s">
        <v>272</v>
      </c>
      <c r="C1307" s="130">
        <v>116.23</v>
      </c>
      <c r="D1307" s="130">
        <v>122.76</v>
      </c>
      <c r="E1307" s="132" t="s">
        <v>701</v>
      </c>
      <c r="G1307" s="182"/>
      <c r="H1307" s="182"/>
      <c r="I1307" s="182"/>
    </row>
    <row r="1308" spans="1:9">
      <c r="A1308" s="136" t="s">
        <v>108</v>
      </c>
      <c r="B1308" s="149" t="s">
        <v>272</v>
      </c>
      <c r="C1308" s="130">
        <v>93.65</v>
      </c>
      <c r="D1308" s="130">
        <v>100.09</v>
      </c>
      <c r="E1308" s="132" t="s">
        <v>701</v>
      </c>
      <c r="G1308" s="182"/>
      <c r="H1308" s="182"/>
      <c r="I1308" s="182"/>
    </row>
    <row r="1309" spans="1:9">
      <c r="A1309" s="136" t="s">
        <v>109</v>
      </c>
      <c r="B1309" s="149" t="s">
        <v>272</v>
      </c>
      <c r="C1309" s="130">
        <v>118.76</v>
      </c>
      <c r="D1309" s="130">
        <v>126.66</v>
      </c>
      <c r="E1309" s="132" t="s">
        <v>701</v>
      </c>
      <c r="G1309" s="182"/>
      <c r="H1309" s="182"/>
      <c r="I1309" s="182"/>
    </row>
    <row r="1310" spans="1:9">
      <c r="A1310" s="136" t="s">
        <v>110</v>
      </c>
      <c r="B1310" s="149" t="s">
        <v>272</v>
      </c>
      <c r="C1310" s="130">
        <v>38.83</v>
      </c>
      <c r="D1310" s="130">
        <v>41.25</v>
      </c>
      <c r="E1310" s="130">
        <v>45.56</v>
      </c>
      <c r="G1310" s="182"/>
      <c r="H1310" s="182"/>
      <c r="I1310" s="182"/>
    </row>
    <row r="1311" spans="1:9">
      <c r="A1311" s="136" t="s">
        <v>246</v>
      </c>
      <c r="B1311" s="149" t="s">
        <v>272</v>
      </c>
      <c r="C1311" s="130">
        <v>71.709999999999994</v>
      </c>
      <c r="D1311" s="130">
        <v>75.67</v>
      </c>
      <c r="E1311" s="132" t="s">
        <v>701</v>
      </c>
      <c r="G1311" s="182"/>
      <c r="H1311" s="182"/>
      <c r="I1311" s="182"/>
    </row>
    <row r="1312" spans="1:9">
      <c r="A1312" s="136" t="s">
        <v>111</v>
      </c>
      <c r="B1312" s="149" t="s">
        <v>272</v>
      </c>
      <c r="C1312" s="130">
        <v>71.42</v>
      </c>
      <c r="D1312" s="130">
        <v>75.89</v>
      </c>
      <c r="E1312" s="132" t="s">
        <v>701</v>
      </c>
      <c r="G1312" s="182"/>
      <c r="H1312" s="182"/>
      <c r="I1312" s="182"/>
    </row>
    <row r="1313" spans="1:9">
      <c r="A1313" s="136" t="s">
        <v>112</v>
      </c>
      <c r="B1313" s="149" t="s">
        <v>272</v>
      </c>
      <c r="C1313" s="130">
        <v>54.78</v>
      </c>
      <c r="D1313" s="130">
        <v>58.28</v>
      </c>
      <c r="E1313" s="132" t="s">
        <v>701</v>
      </c>
      <c r="G1313" s="182"/>
      <c r="H1313" s="182"/>
      <c r="I1313" s="182"/>
    </row>
    <row r="1314" spans="1:9">
      <c r="A1314" s="136" t="s">
        <v>247</v>
      </c>
      <c r="B1314" s="149" t="s">
        <v>272</v>
      </c>
      <c r="C1314" s="130">
        <v>93.06</v>
      </c>
      <c r="D1314" s="130">
        <v>98.85</v>
      </c>
      <c r="E1314" s="132" t="s">
        <v>701</v>
      </c>
      <c r="G1314" s="182"/>
      <c r="H1314" s="182"/>
      <c r="I1314" s="182"/>
    </row>
    <row r="1315" spans="1:9">
      <c r="A1315" s="136" t="s">
        <v>113</v>
      </c>
      <c r="B1315" s="149" t="s">
        <v>272</v>
      </c>
      <c r="C1315" s="130">
        <v>53.75</v>
      </c>
      <c r="D1315" s="130">
        <v>57.87</v>
      </c>
      <c r="E1315" s="132" t="s">
        <v>701</v>
      </c>
      <c r="G1315" s="182"/>
      <c r="H1315" s="182"/>
      <c r="I1315" s="182"/>
    </row>
    <row r="1316" spans="1:9">
      <c r="A1316" s="136" t="s">
        <v>114</v>
      </c>
      <c r="B1316" s="149" t="s">
        <v>272</v>
      </c>
      <c r="C1316" s="130">
        <v>39.659999999999997</v>
      </c>
      <c r="D1316" s="130">
        <v>42.17</v>
      </c>
      <c r="E1316" s="132" t="s">
        <v>701</v>
      </c>
      <c r="G1316" s="182"/>
      <c r="H1316" s="182"/>
      <c r="I1316" s="182"/>
    </row>
    <row r="1317" spans="1:9">
      <c r="A1317" s="136" t="s">
        <v>248</v>
      </c>
      <c r="B1317" s="149" t="s">
        <v>272</v>
      </c>
      <c r="C1317" s="130">
        <v>74.69</v>
      </c>
      <c r="D1317" s="130">
        <v>79.36</v>
      </c>
      <c r="E1317" s="132" t="s">
        <v>701</v>
      </c>
      <c r="G1317" s="182"/>
      <c r="H1317" s="182"/>
      <c r="I1317" s="182"/>
    </row>
    <row r="1318" spans="1:9">
      <c r="A1318" s="136" t="s">
        <v>115</v>
      </c>
      <c r="B1318" s="149" t="s">
        <v>272</v>
      </c>
      <c r="C1318" s="130">
        <v>61.86</v>
      </c>
      <c r="D1318" s="130">
        <v>65.36</v>
      </c>
      <c r="E1318" s="130">
        <v>72.37</v>
      </c>
      <c r="G1318" s="182"/>
      <c r="H1318" s="182"/>
      <c r="I1318" s="182"/>
    </row>
    <row r="1319" spans="1:9">
      <c r="A1319" s="136" t="s">
        <v>116</v>
      </c>
      <c r="B1319" s="149" t="s">
        <v>272</v>
      </c>
      <c r="C1319" s="130">
        <v>77.63</v>
      </c>
      <c r="D1319" s="130">
        <v>82.32</v>
      </c>
      <c r="E1319" s="130">
        <v>91.3</v>
      </c>
      <c r="G1319" s="182"/>
      <c r="H1319" s="182"/>
      <c r="I1319" s="182"/>
    </row>
    <row r="1320" spans="1:9">
      <c r="A1320" s="136" t="s">
        <v>41</v>
      </c>
      <c r="B1320" s="149" t="s">
        <v>272</v>
      </c>
      <c r="C1320" s="130">
        <v>44.61</v>
      </c>
      <c r="D1320" s="130">
        <v>47.69</v>
      </c>
      <c r="E1320" s="130">
        <v>52.6</v>
      </c>
      <c r="G1320" s="182"/>
      <c r="H1320" s="182"/>
      <c r="I1320" s="182"/>
    </row>
    <row r="1321" spans="1:9">
      <c r="A1321" s="136" t="s">
        <v>117</v>
      </c>
      <c r="B1321" s="149" t="s">
        <v>272</v>
      </c>
      <c r="C1321" s="130">
        <v>72.41</v>
      </c>
      <c r="D1321" s="130">
        <v>77.010000000000005</v>
      </c>
      <c r="E1321" s="132" t="s">
        <v>701</v>
      </c>
      <c r="G1321" s="182"/>
      <c r="H1321" s="182"/>
      <c r="I1321" s="182"/>
    </row>
    <row r="1322" spans="1:9">
      <c r="A1322" s="136" t="s">
        <v>118</v>
      </c>
      <c r="B1322" s="149" t="s">
        <v>272</v>
      </c>
      <c r="C1322" s="130">
        <v>53.75</v>
      </c>
      <c r="D1322" s="130">
        <v>56.98</v>
      </c>
      <c r="E1322" s="132" t="s">
        <v>701</v>
      </c>
      <c r="G1322" s="182"/>
      <c r="H1322" s="182"/>
      <c r="I1322" s="182"/>
    </row>
    <row r="1323" spans="1:9">
      <c r="A1323" s="136" t="s">
        <v>119</v>
      </c>
      <c r="B1323" s="149" t="s">
        <v>272</v>
      </c>
      <c r="C1323" s="130">
        <v>63.01</v>
      </c>
      <c r="D1323" s="130">
        <v>67.400000000000006</v>
      </c>
      <c r="E1323" s="130">
        <v>74.33</v>
      </c>
      <c r="G1323" s="182"/>
      <c r="H1323" s="182"/>
      <c r="I1323" s="182"/>
    </row>
    <row r="1324" spans="1:9">
      <c r="A1324" s="136" t="s">
        <v>120</v>
      </c>
      <c r="B1324" s="149" t="s">
        <v>272</v>
      </c>
      <c r="C1324" s="130">
        <v>118.93</v>
      </c>
      <c r="D1324" s="130">
        <v>126.46</v>
      </c>
      <c r="E1324" s="130">
        <v>138.09</v>
      </c>
      <c r="G1324" s="182"/>
      <c r="H1324" s="182"/>
      <c r="I1324" s="182"/>
    </row>
    <row r="1325" spans="1:9">
      <c r="A1325" s="136" t="s">
        <v>121</v>
      </c>
      <c r="B1325" s="149" t="s">
        <v>272</v>
      </c>
      <c r="C1325" s="130">
        <v>92.5</v>
      </c>
      <c r="D1325" s="130">
        <v>98.96</v>
      </c>
      <c r="E1325" s="130">
        <v>107.99</v>
      </c>
      <c r="G1325" s="182"/>
      <c r="H1325" s="182"/>
      <c r="I1325" s="182"/>
    </row>
    <row r="1326" spans="1:9">
      <c r="A1326" s="136" t="s">
        <v>122</v>
      </c>
      <c r="B1326" s="149" t="s">
        <v>272</v>
      </c>
      <c r="C1326" s="130">
        <v>70.94</v>
      </c>
      <c r="D1326" s="130">
        <v>75.040000000000006</v>
      </c>
      <c r="E1326" s="132" t="s">
        <v>701</v>
      </c>
      <c r="G1326" s="182"/>
      <c r="H1326" s="182"/>
      <c r="I1326" s="182"/>
    </row>
    <row r="1327" spans="1:9">
      <c r="A1327" s="136" t="s">
        <v>123</v>
      </c>
      <c r="B1327" s="149" t="s">
        <v>272</v>
      </c>
      <c r="C1327" s="130">
        <v>56.56</v>
      </c>
      <c r="D1327" s="130">
        <v>60.02</v>
      </c>
      <c r="E1327" s="132" t="s">
        <v>701</v>
      </c>
      <c r="G1327" s="182"/>
      <c r="H1327" s="182"/>
      <c r="I1327" s="182"/>
    </row>
    <row r="1328" spans="1:9">
      <c r="A1328" s="136" t="s">
        <v>124</v>
      </c>
      <c r="B1328" s="149" t="s">
        <v>272</v>
      </c>
      <c r="C1328" s="130">
        <v>43.98</v>
      </c>
      <c r="D1328" s="130">
        <v>46.93</v>
      </c>
      <c r="E1328" s="132" t="s">
        <v>701</v>
      </c>
      <c r="G1328" s="182"/>
      <c r="H1328" s="182"/>
      <c r="I1328" s="182"/>
    </row>
    <row r="1329" spans="1:9">
      <c r="A1329" s="136" t="s">
        <v>249</v>
      </c>
      <c r="B1329" s="149" t="s">
        <v>272</v>
      </c>
      <c r="C1329" s="130">
        <v>73.180000000000007</v>
      </c>
      <c r="D1329" s="130">
        <v>77.75</v>
      </c>
      <c r="E1329" s="132" t="s">
        <v>701</v>
      </c>
      <c r="G1329" s="182"/>
      <c r="H1329" s="182"/>
      <c r="I1329" s="182"/>
    </row>
    <row r="1330" spans="1:9">
      <c r="A1330" s="136" t="s">
        <v>250</v>
      </c>
      <c r="B1330" s="149" t="s">
        <v>272</v>
      </c>
      <c r="C1330" s="130">
        <v>37.200000000000003</v>
      </c>
      <c r="D1330" s="130">
        <v>39.29</v>
      </c>
      <c r="E1330" s="132" t="s">
        <v>701</v>
      </c>
      <c r="G1330" s="182"/>
      <c r="H1330" s="182"/>
      <c r="I1330" s="182"/>
    </row>
    <row r="1331" spans="1:9">
      <c r="A1331" s="136" t="s">
        <v>125</v>
      </c>
      <c r="B1331" s="149" t="s">
        <v>272</v>
      </c>
      <c r="C1331" s="130">
        <v>71.27</v>
      </c>
      <c r="D1331" s="130">
        <v>75.77</v>
      </c>
      <c r="E1331" s="132" t="s">
        <v>701</v>
      </c>
      <c r="G1331" s="182"/>
      <c r="H1331" s="182"/>
      <c r="I1331" s="182"/>
    </row>
    <row r="1332" spans="1:9">
      <c r="A1332" s="136" t="s">
        <v>251</v>
      </c>
      <c r="B1332" s="149" t="s">
        <v>272</v>
      </c>
      <c r="C1332" s="130">
        <v>94.08</v>
      </c>
      <c r="D1332" s="130">
        <v>100.29</v>
      </c>
      <c r="E1332" s="132" t="s">
        <v>701</v>
      </c>
      <c r="G1332" s="182"/>
      <c r="H1332" s="182"/>
      <c r="I1332" s="182"/>
    </row>
    <row r="1333" spans="1:9">
      <c r="A1333" s="136" t="s">
        <v>252</v>
      </c>
      <c r="B1333" s="149" t="s">
        <v>272</v>
      </c>
      <c r="C1333" s="130">
        <v>115.49</v>
      </c>
      <c r="D1333" s="130">
        <v>122.05</v>
      </c>
      <c r="E1333" s="132" t="s">
        <v>701</v>
      </c>
      <c r="G1333" s="182"/>
      <c r="H1333" s="182"/>
      <c r="I1333" s="182"/>
    </row>
    <row r="1334" spans="1:9">
      <c r="A1334" s="136" t="s">
        <v>126</v>
      </c>
      <c r="B1334" s="149" t="s">
        <v>272</v>
      </c>
      <c r="C1334" s="130">
        <v>50.02</v>
      </c>
      <c r="D1334" s="130">
        <v>52.45</v>
      </c>
      <c r="E1334" s="132" t="s">
        <v>701</v>
      </c>
      <c r="G1334" s="182"/>
      <c r="H1334" s="182"/>
      <c r="I1334" s="182"/>
    </row>
    <row r="1335" spans="1:9">
      <c r="A1335" s="136" t="s">
        <v>127</v>
      </c>
      <c r="B1335" s="149" t="s">
        <v>272</v>
      </c>
      <c r="C1335" s="130">
        <v>40</v>
      </c>
      <c r="D1335" s="130">
        <v>42.51</v>
      </c>
      <c r="E1335" s="132" t="s">
        <v>701</v>
      </c>
      <c r="G1335" s="182"/>
      <c r="H1335" s="182"/>
      <c r="I1335" s="182"/>
    </row>
    <row r="1336" spans="1:9">
      <c r="A1336" s="136" t="s">
        <v>128</v>
      </c>
      <c r="B1336" s="149" t="s">
        <v>272</v>
      </c>
      <c r="C1336" s="130">
        <v>54.51</v>
      </c>
      <c r="D1336" s="130">
        <v>57.94</v>
      </c>
      <c r="E1336" s="132" t="s">
        <v>701</v>
      </c>
      <c r="G1336" s="182"/>
      <c r="H1336" s="182"/>
      <c r="I1336" s="182"/>
    </row>
    <row r="1337" spans="1:9">
      <c r="A1337" s="136" t="s">
        <v>129</v>
      </c>
      <c r="B1337" s="149" t="s">
        <v>272</v>
      </c>
      <c r="C1337" s="130">
        <v>76.02</v>
      </c>
      <c r="D1337" s="130">
        <v>80.760000000000005</v>
      </c>
      <c r="E1337" s="132" t="s">
        <v>701</v>
      </c>
      <c r="G1337" s="182"/>
      <c r="H1337" s="182"/>
      <c r="I1337" s="182"/>
    </row>
    <row r="1338" spans="1:9">
      <c r="A1338" s="136" t="s">
        <v>130</v>
      </c>
      <c r="B1338" s="149" t="s">
        <v>272</v>
      </c>
      <c r="C1338" s="130">
        <v>78.89</v>
      </c>
      <c r="D1338" s="130">
        <v>84.1</v>
      </c>
      <c r="E1338" s="132" t="s">
        <v>701</v>
      </c>
      <c r="G1338" s="182"/>
      <c r="H1338" s="182"/>
      <c r="I1338" s="182"/>
    </row>
    <row r="1339" spans="1:9">
      <c r="A1339" s="136" t="s">
        <v>131</v>
      </c>
      <c r="B1339" s="149" t="s">
        <v>272</v>
      </c>
      <c r="C1339" s="130">
        <v>67.27</v>
      </c>
      <c r="D1339" s="130">
        <v>71.61</v>
      </c>
      <c r="E1339" s="132" t="s">
        <v>701</v>
      </c>
      <c r="G1339" s="182"/>
      <c r="H1339" s="182"/>
      <c r="I1339" s="182"/>
    </row>
    <row r="1340" spans="1:9">
      <c r="A1340" s="136" t="s">
        <v>132</v>
      </c>
      <c r="B1340" s="149" t="s">
        <v>272</v>
      </c>
      <c r="C1340" s="130">
        <v>48.41</v>
      </c>
      <c r="D1340" s="130">
        <v>51.48</v>
      </c>
      <c r="E1340" s="132" t="s">
        <v>701</v>
      </c>
      <c r="G1340" s="182"/>
      <c r="H1340" s="182"/>
      <c r="I1340" s="182"/>
    </row>
    <row r="1341" spans="1:9">
      <c r="A1341" s="136" t="s">
        <v>253</v>
      </c>
      <c r="B1341" s="149" t="s">
        <v>272</v>
      </c>
      <c r="C1341" s="130">
        <v>65.680000000000007</v>
      </c>
      <c r="D1341" s="130">
        <v>69.39</v>
      </c>
      <c r="E1341" s="132" t="s">
        <v>701</v>
      </c>
      <c r="G1341" s="182"/>
      <c r="H1341" s="182"/>
      <c r="I1341" s="182"/>
    </row>
    <row r="1342" spans="1:9">
      <c r="A1342" s="136" t="s">
        <v>133</v>
      </c>
      <c r="B1342" s="149" t="s">
        <v>272</v>
      </c>
      <c r="C1342" s="130">
        <v>73.56</v>
      </c>
      <c r="D1342" s="130">
        <v>78.709999999999994</v>
      </c>
      <c r="E1342" s="132" t="s">
        <v>701</v>
      </c>
      <c r="G1342" s="182"/>
      <c r="H1342" s="182"/>
      <c r="I1342" s="182"/>
    </row>
    <row r="1343" spans="1:9">
      <c r="A1343" s="136" t="s">
        <v>134</v>
      </c>
      <c r="B1343" s="149" t="s">
        <v>272</v>
      </c>
      <c r="C1343" s="130">
        <v>47.48</v>
      </c>
      <c r="D1343" s="130">
        <v>50.13</v>
      </c>
      <c r="E1343" s="132" t="s">
        <v>701</v>
      </c>
      <c r="G1343" s="182"/>
      <c r="H1343" s="182"/>
      <c r="I1343" s="182"/>
    </row>
    <row r="1344" spans="1:9">
      <c r="A1344" s="136" t="s">
        <v>135</v>
      </c>
      <c r="B1344" s="149" t="s">
        <v>272</v>
      </c>
      <c r="C1344" s="130">
        <v>88.81</v>
      </c>
      <c r="D1344" s="130">
        <v>93.85</v>
      </c>
      <c r="E1344" s="132" t="s">
        <v>701</v>
      </c>
      <c r="G1344" s="182"/>
      <c r="H1344" s="182"/>
      <c r="I1344" s="182"/>
    </row>
    <row r="1345" spans="1:9">
      <c r="A1345" s="136" t="s">
        <v>136</v>
      </c>
      <c r="B1345" s="149" t="s">
        <v>272</v>
      </c>
      <c r="C1345" s="130">
        <v>71.099999999999994</v>
      </c>
      <c r="D1345" s="130">
        <v>75.84</v>
      </c>
      <c r="E1345" s="132" t="s">
        <v>701</v>
      </c>
      <c r="G1345" s="182"/>
      <c r="H1345" s="182"/>
      <c r="I1345" s="182"/>
    </row>
    <row r="1346" spans="1:9">
      <c r="A1346" s="136" t="s">
        <v>137</v>
      </c>
      <c r="B1346" s="149" t="s">
        <v>272</v>
      </c>
      <c r="C1346" s="130">
        <v>85.47</v>
      </c>
      <c r="D1346" s="130">
        <v>90.78</v>
      </c>
      <c r="E1346" s="132" t="s">
        <v>701</v>
      </c>
      <c r="G1346" s="182"/>
      <c r="H1346" s="182"/>
      <c r="I1346" s="182"/>
    </row>
    <row r="1347" spans="1:9">
      <c r="A1347" s="136" t="s">
        <v>138</v>
      </c>
      <c r="B1347" s="149" t="s">
        <v>272</v>
      </c>
      <c r="C1347" s="130">
        <v>64.180000000000007</v>
      </c>
      <c r="D1347" s="130">
        <v>67.95</v>
      </c>
      <c r="E1347" s="132" t="s">
        <v>701</v>
      </c>
      <c r="G1347" s="182"/>
      <c r="H1347" s="182"/>
      <c r="I1347" s="182"/>
    </row>
    <row r="1348" spans="1:9">
      <c r="A1348" s="136" t="s">
        <v>139</v>
      </c>
      <c r="B1348" s="149" t="s">
        <v>272</v>
      </c>
      <c r="C1348" s="130">
        <v>108.87</v>
      </c>
      <c r="D1348" s="130">
        <v>115.77</v>
      </c>
      <c r="E1348" s="132" t="s">
        <v>701</v>
      </c>
      <c r="G1348" s="182"/>
      <c r="H1348" s="182"/>
      <c r="I1348" s="182"/>
    </row>
    <row r="1349" spans="1:9">
      <c r="A1349" s="136" t="s">
        <v>140</v>
      </c>
      <c r="B1349" s="149" t="s">
        <v>272</v>
      </c>
      <c r="C1349" s="130">
        <v>49.65</v>
      </c>
      <c r="D1349" s="130">
        <v>53.13</v>
      </c>
      <c r="E1349" s="132" t="s">
        <v>701</v>
      </c>
      <c r="G1349" s="182"/>
      <c r="H1349" s="182"/>
      <c r="I1349" s="182"/>
    </row>
    <row r="1350" spans="1:9">
      <c r="A1350" s="136" t="s">
        <v>141</v>
      </c>
      <c r="B1350" s="149" t="s">
        <v>272</v>
      </c>
      <c r="C1350" s="130">
        <v>88.25</v>
      </c>
      <c r="D1350" s="130">
        <v>93.88</v>
      </c>
      <c r="E1350" s="132" t="s">
        <v>701</v>
      </c>
      <c r="G1350" s="182"/>
      <c r="H1350" s="182"/>
      <c r="I1350" s="182"/>
    </row>
    <row r="1351" spans="1:9">
      <c r="A1351" s="136" t="s">
        <v>142</v>
      </c>
      <c r="B1351" s="149" t="s">
        <v>272</v>
      </c>
      <c r="C1351" s="130">
        <v>134.97</v>
      </c>
      <c r="D1351" s="130">
        <v>144.19999999999999</v>
      </c>
      <c r="E1351" s="132" t="s">
        <v>701</v>
      </c>
      <c r="G1351" s="182"/>
      <c r="H1351" s="182"/>
      <c r="I1351" s="182"/>
    </row>
    <row r="1352" spans="1:9">
      <c r="A1352" s="136" t="s">
        <v>143</v>
      </c>
      <c r="B1352" s="149" t="s">
        <v>272</v>
      </c>
      <c r="C1352" s="130">
        <v>62.82</v>
      </c>
      <c r="D1352" s="130">
        <v>66.94</v>
      </c>
      <c r="E1352" s="132" t="s">
        <v>701</v>
      </c>
      <c r="G1352" s="182"/>
      <c r="H1352" s="182"/>
      <c r="I1352" s="182"/>
    </row>
    <row r="1353" spans="1:9">
      <c r="A1353" s="136" t="s">
        <v>189</v>
      </c>
      <c r="B1353" s="149" t="s">
        <v>272</v>
      </c>
      <c r="C1353" s="130" t="s">
        <v>701</v>
      </c>
      <c r="D1353" s="130">
        <v>157.12</v>
      </c>
      <c r="E1353" s="132" t="s">
        <v>701</v>
      </c>
      <c r="G1353" s="182"/>
      <c r="H1353" s="182"/>
      <c r="I1353" s="182"/>
    </row>
    <row r="1354" spans="1:9">
      <c r="A1354" s="136" t="s">
        <v>144</v>
      </c>
      <c r="B1354" s="149" t="s">
        <v>272</v>
      </c>
      <c r="C1354" s="130">
        <v>108.74</v>
      </c>
      <c r="D1354" s="130">
        <v>116.28</v>
      </c>
      <c r="E1354" s="132" t="s">
        <v>701</v>
      </c>
      <c r="G1354" s="182"/>
      <c r="H1354" s="182"/>
      <c r="I1354" s="182"/>
    </row>
    <row r="1355" spans="1:9">
      <c r="A1355" s="136" t="s">
        <v>254</v>
      </c>
      <c r="B1355" s="149" t="s">
        <v>272</v>
      </c>
      <c r="C1355" s="130">
        <v>68.849999999999994</v>
      </c>
      <c r="D1355" s="130">
        <v>73.56</v>
      </c>
      <c r="E1355" s="132" t="s">
        <v>701</v>
      </c>
      <c r="G1355" s="182"/>
      <c r="H1355" s="182"/>
      <c r="I1355" s="182"/>
    </row>
    <row r="1356" spans="1:9">
      <c r="A1356" s="136" t="s">
        <v>145</v>
      </c>
      <c r="B1356" s="149" t="s">
        <v>272</v>
      </c>
      <c r="C1356" s="130">
        <v>95.27</v>
      </c>
      <c r="D1356" s="130">
        <v>101.63</v>
      </c>
      <c r="E1356" s="132" t="s">
        <v>701</v>
      </c>
      <c r="G1356" s="182"/>
      <c r="H1356" s="182"/>
      <c r="I1356" s="182"/>
    </row>
    <row r="1357" spans="1:9">
      <c r="A1357" s="136" t="s">
        <v>146</v>
      </c>
      <c r="B1357" s="149" t="s">
        <v>272</v>
      </c>
      <c r="C1357" s="130">
        <v>95.3</v>
      </c>
      <c r="D1357" s="130">
        <v>101.27</v>
      </c>
      <c r="E1357" s="132" t="s">
        <v>701</v>
      </c>
      <c r="G1357" s="182"/>
      <c r="H1357" s="182"/>
      <c r="I1357" s="182"/>
    </row>
    <row r="1358" spans="1:9">
      <c r="A1358" s="136" t="s">
        <v>147</v>
      </c>
      <c r="B1358" s="149" t="s">
        <v>272</v>
      </c>
      <c r="C1358" s="130">
        <v>62.78</v>
      </c>
      <c r="D1358" s="130">
        <v>66.77</v>
      </c>
      <c r="E1358" s="132" t="s">
        <v>701</v>
      </c>
      <c r="G1358" s="182"/>
      <c r="H1358" s="182"/>
      <c r="I1358" s="182"/>
    </row>
    <row r="1359" spans="1:9">
      <c r="A1359" s="136" t="s">
        <v>148</v>
      </c>
      <c r="B1359" s="149" t="s">
        <v>272</v>
      </c>
      <c r="C1359" s="130">
        <v>44.32</v>
      </c>
      <c r="D1359" s="130">
        <v>47.01</v>
      </c>
      <c r="E1359" s="132" t="s">
        <v>701</v>
      </c>
      <c r="G1359" s="182"/>
      <c r="H1359" s="182"/>
      <c r="I1359" s="182"/>
    </row>
    <row r="1360" spans="1:9">
      <c r="A1360" s="136" t="s">
        <v>149</v>
      </c>
      <c r="B1360" s="149" t="s">
        <v>272</v>
      </c>
      <c r="C1360" s="130">
        <v>91.82</v>
      </c>
      <c r="D1360" s="130">
        <v>97.21</v>
      </c>
      <c r="E1360" s="132" t="s">
        <v>701</v>
      </c>
      <c r="G1360" s="182"/>
      <c r="H1360" s="182"/>
      <c r="I1360" s="182"/>
    </row>
    <row r="1361" spans="1:9">
      <c r="A1361" s="136" t="s">
        <v>150</v>
      </c>
      <c r="B1361" s="149" t="s">
        <v>272</v>
      </c>
      <c r="C1361" s="130">
        <v>35.86</v>
      </c>
      <c r="D1361" s="130">
        <v>38.590000000000003</v>
      </c>
      <c r="E1361" s="132" t="s">
        <v>701</v>
      </c>
      <c r="G1361" s="182"/>
      <c r="H1361" s="182"/>
      <c r="I1361" s="182"/>
    </row>
    <row r="1362" spans="1:9">
      <c r="A1362" s="136" t="s">
        <v>151</v>
      </c>
      <c r="B1362" s="149" t="s">
        <v>272</v>
      </c>
      <c r="C1362" s="130">
        <v>75.540000000000006</v>
      </c>
      <c r="D1362" s="130">
        <v>80.67</v>
      </c>
      <c r="E1362" s="132" t="s">
        <v>701</v>
      </c>
      <c r="G1362" s="182"/>
      <c r="H1362" s="182"/>
      <c r="I1362" s="182"/>
    </row>
    <row r="1363" spans="1:9">
      <c r="A1363" s="136" t="s">
        <v>152</v>
      </c>
      <c r="B1363" s="149" t="s">
        <v>272</v>
      </c>
      <c r="C1363" s="130">
        <v>57.47</v>
      </c>
      <c r="D1363" s="130">
        <v>60.81</v>
      </c>
      <c r="E1363" s="132" t="s">
        <v>701</v>
      </c>
      <c r="G1363" s="182"/>
      <c r="H1363" s="182"/>
      <c r="I1363" s="182"/>
    </row>
    <row r="1364" spans="1:9">
      <c r="A1364" s="136" t="s">
        <v>153</v>
      </c>
      <c r="B1364" s="149" t="s">
        <v>272</v>
      </c>
      <c r="C1364" s="130">
        <v>95.31</v>
      </c>
      <c r="D1364" s="130">
        <v>101.85</v>
      </c>
      <c r="E1364" s="132" t="s">
        <v>701</v>
      </c>
      <c r="G1364" s="182"/>
      <c r="H1364" s="182"/>
      <c r="I1364" s="182"/>
    </row>
    <row r="1365" spans="1:9">
      <c r="A1365" s="136" t="s">
        <v>154</v>
      </c>
      <c r="B1365" s="149" t="s">
        <v>272</v>
      </c>
      <c r="C1365" s="130">
        <v>44.42</v>
      </c>
      <c r="D1365" s="130">
        <v>47.18</v>
      </c>
      <c r="E1365" s="132" t="s">
        <v>701</v>
      </c>
      <c r="G1365" s="182"/>
      <c r="H1365" s="182"/>
      <c r="I1365" s="182"/>
    </row>
    <row r="1366" spans="1:9">
      <c r="A1366" s="136" t="s">
        <v>155</v>
      </c>
      <c r="B1366" s="149" t="s">
        <v>272</v>
      </c>
      <c r="C1366" s="130">
        <v>69.53</v>
      </c>
      <c r="D1366" s="130">
        <v>73.64</v>
      </c>
      <c r="E1366" s="130">
        <v>81.48</v>
      </c>
      <c r="G1366" s="182"/>
      <c r="H1366" s="182"/>
      <c r="I1366" s="182"/>
    </row>
    <row r="1367" spans="1:9">
      <c r="A1367" s="136" t="s">
        <v>255</v>
      </c>
      <c r="B1367" s="149" t="s">
        <v>272</v>
      </c>
      <c r="C1367" s="130">
        <v>96.63</v>
      </c>
      <c r="D1367" s="130">
        <v>102.38</v>
      </c>
      <c r="E1367" s="130">
        <v>113.24</v>
      </c>
      <c r="G1367" s="182"/>
      <c r="H1367" s="182"/>
      <c r="I1367" s="182"/>
    </row>
    <row r="1368" spans="1:9">
      <c r="A1368" s="136" t="s">
        <v>156</v>
      </c>
      <c r="B1368" s="149" t="s">
        <v>272</v>
      </c>
      <c r="C1368" s="130">
        <v>97.08</v>
      </c>
      <c r="D1368" s="130">
        <v>103.79</v>
      </c>
      <c r="E1368" s="132" t="s">
        <v>701</v>
      </c>
      <c r="G1368" s="182"/>
      <c r="H1368" s="182"/>
      <c r="I1368" s="182"/>
    </row>
    <row r="1369" spans="1:9">
      <c r="A1369" s="136" t="s">
        <v>157</v>
      </c>
      <c r="B1369" s="149" t="s">
        <v>272</v>
      </c>
      <c r="C1369" s="130">
        <v>64.22</v>
      </c>
      <c r="D1369" s="130">
        <v>68.260000000000005</v>
      </c>
      <c r="E1369" s="132" t="s">
        <v>701</v>
      </c>
      <c r="G1369" s="182"/>
      <c r="H1369" s="182"/>
      <c r="I1369" s="182"/>
    </row>
    <row r="1370" spans="1:9">
      <c r="A1370" s="136" t="s">
        <v>158</v>
      </c>
      <c r="B1370" s="149" t="s">
        <v>272</v>
      </c>
      <c r="C1370" s="130">
        <v>124.38</v>
      </c>
      <c r="D1370" s="130">
        <v>132.81</v>
      </c>
      <c r="E1370" s="132" t="s">
        <v>701</v>
      </c>
      <c r="G1370" s="182"/>
      <c r="H1370" s="182"/>
      <c r="I1370" s="182"/>
    </row>
    <row r="1371" spans="1:9">
      <c r="A1371" s="136" t="s">
        <v>159</v>
      </c>
      <c r="B1371" s="149" t="s">
        <v>272</v>
      </c>
      <c r="C1371" s="130">
        <v>41.34</v>
      </c>
      <c r="D1371" s="130">
        <v>43.85</v>
      </c>
      <c r="E1371" s="132" t="s">
        <v>701</v>
      </c>
      <c r="G1371" s="182"/>
      <c r="H1371" s="182"/>
      <c r="I1371" s="182"/>
    </row>
    <row r="1372" spans="1:9">
      <c r="A1372" s="136" t="s">
        <v>160</v>
      </c>
      <c r="B1372" s="149" t="s">
        <v>272</v>
      </c>
      <c r="C1372" s="130">
        <v>57.87</v>
      </c>
      <c r="D1372" s="130">
        <v>61.94</v>
      </c>
      <c r="E1372" s="132" t="s">
        <v>701</v>
      </c>
      <c r="G1372" s="182"/>
      <c r="H1372" s="182"/>
      <c r="I1372" s="182"/>
    </row>
    <row r="1373" spans="1:9">
      <c r="A1373" s="136" t="s">
        <v>161</v>
      </c>
      <c r="B1373" s="149" t="s">
        <v>272</v>
      </c>
      <c r="C1373" s="130">
        <v>81.42</v>
      </c>
      <c r="D1373" s="130">
        <v>87.08</v>
      </c>
      <c r="E1373" s="132" t="s">
        <v>701</v>
      </c>
      <c r="G1373" s="182"/>
      <c r="H1373" s="182"/>
      <c r="I1373" s="182"/>
    </row>
    <row r="1374" spans="1:9">
      <c r="A1374" s="136" t="s">
        <v>40</v>
      </c>
      <c r="B1374" s="149" t="s">
        <v>272</v>
      </c>
      <c r="C1374" s="130">
        <v>89.44</v>
      </c>
      <c r="D1374" s="130">
        <v>95.02</v>
      </c>
      <c r="E1374" s="132" t="s">
        <v>701</v>
      </c>
      <c r="G1374" s="182"/>
      <c r="H1374" s="182"/>
      <c r="I1374" s="182"/>
    </row>
    <row r="1375" spans="1:9">
      <c r="A1375" s="136" t="s">
        <v>256</v>
      </c>
      <c r="B1375" s="149" t="s">
        <v>272</v>
      </c>
      <c r="C1375" s="130">
        <v>61.63</v>
      </c>
      <c r="D1375" s="130">
        <v>65.78</v>
      </c>
      <c r="E1375" s="132" t="s">
        <v>701</v>
      </c>
      <c r="G1375" s="182"/>
      <c r="H1375" s="182"/>
      <c r="I1375" s="182"/>
    </row>
    <row r="1376" spans="1:9">
      <c r="A1376" s="136" t="s">
        <v>257</v>
      </c>
      <c r="B1376" s="149" t="s">
        <v>272</v>
      </c>
      <c r="C1376" s="130">
        <v>76.709999999999994</v>
      </c>
      <c r="D1376" s="130">
        <v>81.709999999999994</v>
      </c>
      <c r="E1376" s="132" t="s">
        <v>701</v>
      </c>
      <c r="G1376" s="182"/>
      <c r="H1376" s="182"/>
      <c r="I1376" s="182"/>
    </row>
    <row r="1377" spans="1:9">
      <c r="A1377" s="136" t="s">
        <v>258</v>
      </c>
      <c r="B1377" s="149" t="s">
        <v>272</v>
      </c>
      <c r="C1377" s="130">
        <v>115.14</v>
      </c>
      <c r="D1377" s="130">
        <v>122.6</v>
      </c>
      <c r="E1377" s="132" t="s">
        <v>701</v>
      </c>
      <c r="G1377" s="182"/>
      <c r="H1377" s="182"/>
      <c r="I1377" s="182"/>
    </row>
    <row r="1378" spans="1:9">
      <c r="A1378" s="136" t="s">
        <v>162</v>
      </c>
      <c r="B1378" s="149" t="s">
        <v>272</v>
      </c>
      <c r="C1378" s="130">
        <v>55.99</v>
      </c>
      <c r="D1378" s="130">
        <v>59.41</v>
      </c>
      <c r="E1378" s="130">
        <v>65.930000000000007</v>
      </c>
      <c r="G1378" s="182"/>
      <c r="H1378" s="182"/>
      <c r="I1378" s="182"/>
    </row>
    <row r="1379" spans="1:9">
      <c r="A1379" s="136" t="s">
        <v>163</v>
      </c>
      <c r="B1379" s="149" t="s">
        <v>272</v>
      </c>
      <c r="C1379" s="130">
        <v>55.08</v>
      </c>
      <c r="D1379" s="130">
        <v>58.32</v>
      </c>
      <c r="E1379" s="130">
        <v>64</v>
      </c>
      <c r="G1379" s="182"/>
      <c r="H1379" s="182"/>
      <c r="I1379" s="182"/>
    </row>
    <row r="1380" spans="1:9">
      <c r="A1380" s="136" t="s">
        <v>164</v>
      </c>
      <c r="B1380" s="149" t="s">
        <v>272</v>
      </c>
      <c r="C1380" s="130">
        <v>72.41</v>
      </c>
      <c r="D1380" s="130">
        <v>76.97</v>
      </c>
      <c r="E1380" s="132" t="s">
        <v>701</v>
      </c>
      <c r="G1380" s="182"/>
      <c r="H1380" s="182"/>
      <c r="I1380" s="182"/>
    </row>
    <row r="1381" spans="1:9">
      <c r="A1381" s="136" t="s">
        <v>165</v>
      </c>
      <c r="B1381" s="149" t="s">
        <v>272</v>
      </c>
      <c r="C1381" s="130">
        <v>34.909999999999997</v>
      </c>
      <c r="D1381" s="130">
        <v>36.89</v>
      </c>
      <c r="E1381" s="130">
        <v>41.09</v>
      </c>
      <c r="G1381" s="182"/>
      <c r="H1381" s="182"/>
      <c r="I1381" s="182"/>
    </row>
    <row r="1382" spans="1:9">
      <c r="A1382" s="136" t="s">
        <v>166</v>
      </c>
      <c r="B1382" s="149" t="s">
        <v>272</v>
      </c>
      <c r="C1382" s="130">
        <v>43.4</v>
      </c>
      <c r="D1382" s="130">
        <v>45.92</v>
      </c>
      <c r="E1382" s="132" t="s">
        <v>701</v>
      </c>
      <c r="G1382" s="182"/>
      <c r="H1382" s="182"/>
      <c r="I1382" s="182"/>
    </row>
    <row r="1383" spans="1:9">
      <c r="A1383" s="136" t="s">
        <v>167</v>
      </c>
      <c r="B1383" s="149" t="s">
        <v>272</v>
      </c>
      <c r="C1383" s="130">
        <v>74.11</v>
      </c>
      <c r="D1383" s="130">
        <v>79.39</v>
      </c>
      <c r="E1383" s="132" t="s">
        <v>701</v>
      </c>
      <c r="G1383" s="182"/>
      <c r="H1383" s="182"/>
      <c r="I1383" s="182"/>
    </row>
    <row r="1384" spans="1:9">
      <c r="A1384" s="136" t="s">
        <v>168</v>
      </c>
      <c r="B1384" s="149" t="s">
        <v>272</v>
      </c>
      <c r="C1384" s="130">
        <v>66.540000000000006</v>
      </c>
      <c r="D1384" s="130">
        <v>70.42</v>
      </c>
      <c r="E1384" s="132" t="s">
        <v>701</v>
      </c>
      <c r="G1384" s="182"/>
      <c r="H1384" s="182"/>
      <c r="I1384" s="182"/>
    </row>
    <row r="1385" spans="1:9">
      <c r="A1385" s="136" t="s">
        <v>169</v>
      </c>
      <c r="B1385" s="149" t="s">
        <v>272</v>
      </c>
      <c r="C1385" s="130">
        <v>74.790000000000006</v>
      </c>
      <c r="D1385" s="130">
        <v>79.64</v>
      </c>
      <c r="E1385" s="132" t="s">
        <v>701</v>
      </c>
      <c r="G1385" s="182"/>
      <c r="H1385" s="182"/>
      <c r="I1385" s="182"/>
    </row>
    <row r="1386" spans="1:9">
      <c r="A1386" s="136" t="s">
        <v>170</v>
      </c>
      <c r="B1386" s="149" t="s">
        <v>272</v>
      </c>
      <c r="C1386" s="130">
        <v>44.63</v>
      </c>
      <c r="D1386" s="130">
        <v>47.57</v>
      </c>
      <c r="E1386" s="132" t="s">
        <v>701</v>
      </c>
      <c r="G1386" s="182"/>
      <c r="H1386" s="182"/>
      <c r="I1386" s="182"/>
    </row>
    <row r="1387" spans="1:9">
      <c r="A1387" s="136" t="s">
        <v>171</v>
      </c>
      <c r="B1387" s="149" t="s">
        <v>272</v>
      </c>
      <c r="C1387" s="130">
        <v>89.49</v>
      </c>
      <c r="D1387" s="130">
        <v>95.12</v>
      </c>
      <c r="E1387" s="132" t="s">
        <v>701</v>
      </c>
      <c r="G1387" s="182"/>
      <c r="H1387" s="182"/>
      <c r="I1387" s="182"/>
    </row>
    <row r="1388" spans="1:9">
      <c r="A1388" s="136" t="s">
        <v>172</v>
      </c>
      <c r="B1388" s="149" t="s">
        <v>272</v>
      </c>
      <c r="C1388" s="130">
        <v>71.22</v>
      </c>
      <c r="D1388" s="130">
        <v>76.17</v>
      </c>
      <c r="E1388" s="132" t="s">
        <v>701</v>
      </c>
      <c r="G1388" s="182"/>
      <c r="H1388" s="182"/>
      <c r="I1388" s="182"/>
    </row>
    <row r="1389" spans="1:9">
      <c r="A1389" s="136" t="s">
        <v>175</v>
      </c>
      <c r="B1389" s="149" t="s">
        <v>272</v>
      </c>
      <c r="C1389" s="130">
        <v>62.86</v>
      </c>
      <c r="D1389" s="130">
        <v>66.27</v>
      </c>
      <c r="E1389" s="132" t="s">
        <v>701</v>
      </c>
      <c r="G1389" s="182"/>
      <c r="H1389" s="182"/>
      <c r="I1389" s="182"/>
    </row>
    <row r="1390" spans="1:9">
      <c r="A1390" s="136" t="s">
        <v>173</v>
      </c>
      <c r="B1390" s="149" t="s">
        <v>272</v>
      </c>
      <c r="C1390" s="130">
        <v>132.46</v>
      </c>
      <c r="D1390" s="130">
        <v>139.79</v>
      </c>
      <c r="E1390" s="132" t="s">
        <v>701</v>
      </c>
      <c r="G1390" s="182"/>
      <c r="H1390" s="182"/>
      <c r="I1390" s="182"/>
    </row>
    <row r="1391" spans="1:9">
      <c r="A1391" s="136" t="s">
        <v>174</v>
      </c>
      <c r="B1391" s="149" t="s">
        <v>272</v>
      </c>
      <c r="C1391" s="130">
        <v>49.56</v>
      </c>
      <c r="D1391" s="130">
        <v>53.28</v>
      </c>
      <c r="E1391" s="132" t="s">
        <v>701</v>
      </c>
      <c r="G1391" s="182"/>
      <c r="H1391" s="182"/>
      <c r="I1391" s="182"/>
    </row>
    <row r="1392" spans="1:9">
      <c r="A1392" s="136" t="s">
        <v>176</v>
      </c>
      <c r="B1392" s="149" t="s">
        <v>272</v>
      </c>
      <c r="C1392" s="130">
        <v>76.17</v>
      </c>
      <c r="D1392" s="130">
        <v>81.099999999999994</v>
      </c>
      <c r="E1392" s="132" t="s">
        <v>701</v>
      </c>
      <c r="G1392" s="182"/>
      <c r="H1392" s="182"/>
      <c r="I1392" s="182"/>
    </row>
    <row r="1393" spans="1:9">
      <c r="A1393" s="136" t="s">
        <v>259</v>
      </c>
      <c r="B1393" s="149" t="s">
        <v>272</v>
      </c>
      <c r="C1393" s="130">
        <v>70.319999999999993</v>
      </c>
      <c r="D1393" s="130">
        <v>74.39</v>
      </c>
      <c r="E1393" s="132" t="s">
        <v>701</v>
      </c>
      <c r="G1393" s="182"/>
      <c r="H1393" s="182"/>
      <c r="I1393" s="182"/>
    </row>
    <row r="1394" spans="1:9">
      <c r="A1394" s="136" t="s">
        <v>260</v>
      </c>
      <c r="B1394" s="149" t="s">
        <v>272</v>
      </c>
      <c r="C1394" s="130">
        <v>93.47</v>
      </c>
      <c r="D1394" s="130">
        <v>98.53</v>
      </c>
      <c r="E1394" s="132" t="s">
        <v>701</v>
      </c>
      <c r="G1394" s="182"/>
      <c r="H1394" s="182"/>
      <c r="I1394" s="182"/>
    </row>
    <row r="1395" spans="1:9">
      <c r="A1395" s="136" t="s">
        <v>177</v>
      </c>
      <c r="B1395" s="149" t="s">
        <v>272</v>
      </c>
      <c r="C1395" s="130">
        <v>58.08</v>
      </c>
      <c r="D1395" s="130">
        <v>62.96</v>
      </c>
      <c r="E1395" s="132" t="s">
        <v>701</v>
      </c>
      <c r="G1395" s="182"/>
      <c r="H1395" s="182"/>
      <c r="I1395" s="182"/>
    </row>
    <row r="1396" spans="1:9">
      <c r="A1396" s="136" t="s">
        <v>178</v>
      </c>
      <c r="B1396" s="149" t="s">
        <v>272</v>
      </c>
      <c r="C1396" s="130">
        <v>85.25</v>
      </c>
      <c r="D1396" s="130">
        <v>91.1</v>
      </c>
      <c r="E1396" s="132" t="s">
        <v>701</v>
      </c>
      <c r="G1396" s="182"/>
      <c r="H1396" s="182"/>
      <c r="I1396" s="182"/>
    </row>
    <row r="1397" spans="1:9">
      <c r="A1397" s="136" t="s">
        <v>179</v>
      </c>
      <c r="B1397" s="149" t="s">
        <v>272</v>
      </c>
      <c r="C1397" s="130">
        <v>98.78</v>
      </c>
      <c r="D1397" s="130">
        <v>105.02</v>
      </c>
      <c r="E1397" s="130">
        <v>114.5</v>
      </c>
      <c r="G1397" s="182"/>
      <c r="H1397" s="182"/>
      <c r="I1397" s="182"/>
    </row>
    <row r="1398" spans="1:9">
      <c r="A1398" s="136" t="s">
        <v>180</v>
      </c>
      <c r="B1398" s="149" t="s">
        <v>272</v>
      </c>
      <c r="C1398" s="130">
        <v>67.709999999999994</v>
      </c>
      <c r="D1398" s="130">
        <v>72.489999999999995</v>
      </c>
      <c r="E1398" s="130">
        <v>80.78</v>
      </c>
      <c r="G1398" s="182"/>
      <c r="H1398" s="182"/>
      <c r="I1398" s="182"/>
    </row>
    <row r="1399" spans="1:9">
      <c r="A1399" s="136" t="s">
        <v>181</v>
      </c>
      <c r="B1399" s="149" t="s">
        <v>272</v>
      </c>
      <c r="C1399" s="130">
        <v>39.369999999999997</v>
      </c>
      <c r="D1399" s="130">
        <v>41.59</v>
      </c>
      <c r="E1399" s="130">
        <v>46.03</v>
      </c>
      <c r="G1399" s="182"/>
      <c r="H1399" s="182"/>
      <c r="I1399" s="182"/>
    </row>
    <row r="1400" spans="1:9">
      <c r="A1400" s="136" t="s">
        <v>182</v>
      </c>
      <c r="B1400" s="149" t="s">
        <v>272</v>
      </c>
      <c r="C1400" s="130">
        <v>50.31</v>
      </c>
      <c r="D1400" s="130">
        <v>54.05</v>
      </c>
      <c r="E1400" s="130">
        <v>59.12</v>
      </c>
      <c r="G1400" s="182"/>
      <c r="H1400" s="182"/>
      <c r="I1400" s="182"/>
    </row>
    <row r="1401" spans="1:9">
      <c r="A1401" s="136" t="s">
        <v>261</v>
      </c>
      <c r="B1401" s="149" t="s">
        <v>272</v>
      </c>
      <c r="C1401" s="130">
        <v>77.98</v>
      </c>
      <c r="D1401" s="130">
        <v>83.04</v>
      </c>
      <c r="E1401" s="130">
        <v>90.14</v>
      </c>
      <c r="G1401" s="182"/>
      <c r="H1401" s="182"/>
      <c r="I1401" s="182"/>
    </row>
    <row r="1402" spans="1:9">
      <c r="A1402" s="136" t="s">
        <v>184</v>
      </c>
      <c r="B1402" s="149" t="s">
        <v>272</v>
      </c>
      <c r="C1402" s="130">
        <v>61.07</v>
      </c>
      <c r="D1402" s="130">
        <v>65.209999999999994</v>
      </c>
      <c r="E1402" s="132" t="s">
        <v>701</v>
      </c>
      <c r="G1402" s="182"/>
      <c r="H1402" s="182"/>
      <c r="I1402" s="182"/>
    </row>
    <row r="1403" spans="1:9">
      <c r="A1403" s="136" t="s">
        <v>262</v>
      </c>
      <c r="B1403" s="149" t="s">
        <v>272</v>
      </c>
      <c r="C1403" s="130">
        <v>80.13</v>
      </c>
      <c r="D1403" s="130">
        <v>85.63</v>
      </c>
      <c r="E1403" s="132" t="s">
        <v>701</v>
      </c>
      <c r="G1403" s="182"/>
      <c r="H1403" s="182"/>
      <c r="I1403" s="182"/>
    </row>
    <row r="1404" spans="1:9">
      <c r="A1404" s="136" t="s">
        <v>185</v>
      </c>
      <c r="B1404" s="149" t="s">
        <v>272</v>
      </c>
      <c r="C1404" s="130">
        <v>54.71</v>
      </c>
      <c r="D1404" s="130">
        <v>57.96</v>
      </c>
      <c r="E1404" s="132" t="s">
        <v>701</v>
      </c>
      <c r="G1404" s="182"/>
      <c r="H1404" s="182"/>
      <c r="I1404" s="182"/>
    </row>
    <row r="1405" spans="1:9">
      <c r="A1405" s="136" t="s">
        <v>186</v>
      </c>
      <c r="B1405" s="149" t="s">
        <v>272</v>
      </c>
      <c r="C1405" s="130">
        <v>59.56</v>
      </c>
      <c r="D1405" s="130">
        <v>62.88</v>
      </c>
      <c r="E1405" s="132" t="s">
        <v>701</v>
      </c>
      <c r="G1405" s="182"/>
      <c r="H1405" s="182"/>
      <c r="I1405" s="182"/>
    </row>
    <row r="1406" spans="1:9">
      <c r="A1406" s="136" t="s">
        <v>263</v>
      </c>
      <c r="B1406" s="149" t="s">
        <v>272</v>
      </c>
      <c r="C1406" s="130">
        <v>80.33</v>
      </c>
      <c r="D1406" s="130">
        <v>85.07</v>
      </c>
      <c r="E1406" s="132" t="s">
        <v>701</v>
      </c>
      <c r="G1406" s="182"/>
      <c r="H1406" s="182"/>
      <c r="I1406" s="182"/>
    </row>
    <row r="1407" spans="1:9">
      <c r="A1407" s="136" t="s">
        <v>187</v>
      </c>
      <c r="B1407" s="149" t="s">
        <v>272</v>
      </c>
      <c r="C1407" s="130">
        <v>81.61</v>
      </c>
      <c r="D1407" s="130">
        <v>86.58</v>
      </c>
      <c r="E1407" s="132" t="s">
        <v>701</v>
      </c>
      <c r="G1407" s="182"/>
      <c r="H1407" s="182"/>
      <c r="I1407" s="182"/>
    </row>
    <row r="1408" spans="1:9" ht="15.75" thickBot="1">
      <c r="A1408" s="136" t="s">
        <v>188</v>
      </c>
      <c r="B1408" s="149" t="s">
        <v>272</v>
      </c>
      <c r="C1408" s="130">
        <v>43.18</v>
      </c>
      <c r="D1408" s="130">
        <v>45.6</v>
      </c>
      <c r="E1408" s="133" t="s">
        <v>701</v>
      </c>
      <c r="G1408" s="182"/>
      <c r="H1408" s="182"/>
      <c r="I1408" s="182"/>
    </row>
    <row r="1409" spans="1:9">
      <c r="A1409" s="136" t="s">
        <v>42</v>
      </c>
      <c r="B1409" s="149" t="s">
        <v>273</v>
      </c>
      <c r="C1409" s="130">
        <v>52.12</v>
      </c>
      <c r="D1409" s="130">
        <v>55.35</v>
      </c>
      <c r="E1409" s="131" t="s">
        <v>701</v>
      </c>
      <c r="G1409" s="182"/>
      <c r="H1409" s="182"/>
      <c r="I1409" s="182"/>
    </row>
    <row r="1410" spans="1:9">
      <c r="A1410" s="136" t="s">
        <v>43</v>
      </c>
      <c r="B1410" s="149" t="s">
        <v>273</v>
      </c>
      <c r="C1410" s="130">
        <v>73.45</v>
      </c>
      <c r="D1410" s="130">
        <v>77.959999999999994</v>
      </c>
      <c r="E1410" s="132" t="s">
        <v>701</v>
      </c>
      <c r="G1410" s="182"/>
      <c r="H1410" s="182"/>
      <c r="I1410" s="182"/>
    </row>
    <row r="1411" spans="1:9">
      <c r="A1411" s="136" t="s">
        <v>44</v>
      </c>
      <c r="B1411" s="149" t="s">
        <v>273</v>
      </c>
      <c r="C1411" s="130">
        <v>30.15</v>
      </c>
      <c r="D1411" s="130">
        <v>31.88</v>
      </c>
      <c r="E1411" s="132" t="s">
        <v>701</v>
      </c>
      <c r="G1411" s="182"/>
      <c r="H1411" s="182"/>
      <c r="I1411" s="182"/>
    </row>
    <row r="1412" spans="1:9">
      <c r="A1412" s="136" t="s">
        <v>45</v>
      </c>
      <c r="B1412" s="149" t="s">
        <v>273</v>
      </c>
      <c r="C1412" s="130">
        <v>35.28</v>
      </c>
      <c r="D1412" s="130">
        <v>37.28</v>
      </c>
      <c r="E1412" s="132" t="s">
        <v>701</v>
      </c>
      <c r="G1412" s="182"/>
      <c r="H1412" s="182"/>
      <c r="I1412" s="182"/>
    </row>
    <row r="1413" spans="1:9">
      <c r="A1413" s="136" t="s">
        <v>46</v>
      </c>
      <c r="B1413" s="149" t="s">
        <v>273</v>
      </c>
      <c r="C1413" s="130">
        <v>43.47</v>
      </c>
      <c r="D1413" s="130">
        <v>46.09</v>
      </c>
      <c r="E1413" s="132" t="s">
        <v>701</v>
      </c>
      <c r="G1413" s="182"/>
      <c r="H1413" s="182"/>
      <c r="I1413" s="182"/>
    </row>
    <row r="1414" spans="1:9">
      <c r="A1414" s="136" t="s">
        <v>47</v>
      </c>
      <c r="B1414" s="149" t="s">
        <v>273</v>
      </c>
      <c r="C1414" s="130">
        <v>42.46</v>
      </c>
      <c r="D1414" s="130">
        <v>45.36</v>
      </c>
      <c r="E1414" s="132" t="s">
        <v>701</v>
      </c>
      <c r="G1414" s="182"/>
      <c r="H1414" s="182"/>
      <c r="I1414" s="182"/>
    </row>
    <row r="1415" spans="1:9">
      <c r="A1415" s="136" t="s">
        <v>48</v>
      </c>
      <c r="B1415" s="149" t="s">
        <v>273</v>
      </c>
      <c r="C1415" s="130">
        <v>40.19</v>
      </c>
      <c r="D1415" s="130">
        <v>42.56</v>
      </c>
      <c r="E1415" s="132" t="s">
        <v>701</v>
      </c>
      <c r="G1415" s="182"/>
      <c r="H1415" s="182"/>
      <c r="I1415" s="182"/>
    </row>
    <row r="1416" spans="1:9">
      <c r="A1416" s="136" t="s">
        <v>49</v>
      </c>
      <c r="B1416" s="149" t="s">
        <v>273</v>
      </c>
      <c r="C1416" s="130">
        <v>54.09</v>
      </c>
      <c r="D1416" s="130">
        <v>57.92</v>
      </c>
      <c r="E1416" s="132" t="s">
        <v>701</v>
      </c>
      <c r="G1416" s="182"/>
      <c r="H1416" s="182"/>
      <c r="I1416" s="182"/>
    </row>
    <row r="1417" spans="1:9">
      <c r="A1417" s="136" t="s">
        <v>50</v>
      </c>
      <c r="B1417" s="149" t="s">
        <v>273</v>
      </c>
      <c r="C1417" s="130">
        <v>68.959999999999994</v>
      </c>
      <c r="D1417" s="130">
        <v>73.03</v>
      </c>
      <c r="E1417" s="132" t="s">
        <v>701</v>
      </c>
      <c r="G1417" s="182"/>
      <c r="H1417" s="182"/>
      <c r="I1417" s="182"/>
    </row>
    <row r="1418" spans="1:9">
      <c r="A1418" s="136" t="s">
        <v>238</v>
      </c>
      <c r="B1418" s="149" t="s">
        <v>273</v>
      </c>
      <c r="C1418" s="130">
        <v>93.05</v>
      </c>
      <c r="D1418" s="130">
        <v>98.4</v>
      </c>
      <c r="E1418" s="132" t="s">
        <v>701</v>
      </c>
      <c r="G1418" s="182"/>
      <c r="H1418" s="182"/>
      <c r="I1418" s="182"/>
    </row>
    <row r="1419" spans="1:9">
      <c r="A1419" s="136" t="s">
        <v>51</v>
      </c>
      <c r="B1419" s="149" t="s">
        <v>273</v>
      </c>
      <c r="C1419" s="130">
        <v>85.18</v>
      </c>
      <c r="D1419" s="130">
        <v>91.38</v>
      </c>
      <c r="E1419" s="132" t="s">
        <v>701</v>
      </c>
      <c r="G1419" s="182"/>
      <c r="H1419" s="182"/>
      <c r="I1419" s="182"/>
    </row>
    <row r="1420" spans="1:9">
      <c r="A1420" s="136" t="s">
        <v>52</v>
      </c>
      <c r="B1420" s="149" t="s">
        <v>273</v>
      </c>
      <c r="C1420" s="130">
        <v>92.1</v>
      </c>
      <c r="D1420" s="130">
        <v>98.25</v>
      </c>
      <c r="E1420" s="132" t="s">
        <v>701</v>
      </c>
      <c r="G1420" s="182"/>
      <c r="H1420" s="182"/>
      <c r="I1420" s="182"/>
    </row>
    <row r="1421" spans="1:9">
      <c r="A1421" s="136" t="s">
        <v>239</v>
      </c>
      <c r="B1421" s="149" t="s">
        <v>273</v>
      </c>
      <c r="C1421" s="130">
        <v>122.17</v>
      </c>
      <c r="D1421" s="130">
        <v>129.6</v>
      </c>
      <c r="E1421" s="132" t="s">
        <v>701</v>
      </c>
      <c r="G1421" s="182"/>
      <c r="H1421" s="182"/>
      <c r="I1421" s="182"/>
    </row>
    <row r="1422" spans="1:9">
      <c r="A1422" s="136" t="s">
        <v>53</v>
      </c>
      <c r="B1422" s="149" t="s">
        <v>273</v>
      </c>
      <c r="C1422" s="130">
        <v>76.38</v>
      </c>
      <c r="D1422" s="130">
        <v>81.88</v>
      </c>
      <c r="E1422" s="132" t="s">
        <v>701</v>
      </c>
      <c r="G1422" s="182"/>
      <c r="H1422" s="182"/>
      <c r="I1422" s="182"/>
    </row>
    <row r="1423" spans="1:9">
      <c r="A1423" s="136" t="s">
        <v>54</v>
      </c>
      <c r="B1423" s="149" t="s">
        <v>273</v>
      </c>
      <c r="C1423" s="130">
        <v>105.87</v>
      </c>
      <c r="D1423" s="130">
        <v>111.33</v>
      </c>
      <c r="E1423" s="132" t="s">
        <v>701</v>
      </c>
      <c r="G1423" s="182"/>
      <c r="H1423" s="182"/>
      <c r="I1423" s="182"/>
    </row>
    <row r="1424" spans="1:9">
      <c r="A1424" s="136" t="s">
        <v>240</v>
      </c>
      <c r="B1424" s="149" t="s">
        <v>273</v>
      </c>
      <c r="C1424" s="130">
        <v>70.17</v>
      </c>
      <c r="D1424" s="130">
        <v>74.150000000000006</v>
      </c>
      <c r="E1424" s="132" t="s">
        <v>701</v>
      </c>
      <c r="G1424" s="182"/>
      <c r="H1424" s="182"/>
      <c r="I1424" s="182"/>
    </row>
    <row r="1425" spans="1:9">
      <c r="A1425" s="136" t="s">
        <v>241</v>
      </c>
      <c r="B1425" s="149" t="s">
        <v>273</v>
      </c>
      <c r="C1425" s="130">
        <v>73.849999999999994</v>
      </c>
      <c r="D1425" s="130">
        <v>78.34</v>
      </c>
      <c r="E1425" s="132" t="s">
        <v>701</v>
      </c>
      <c r="G1425" s="182"/>
      <c r="H1425" s="182"/>
      <c r="I1425" s="182"/>
    </row>
    <row r="1426" spans="1:9">
      <c r="A1426" s="136" t="s">
        <v>55</v>
      </c>
      <c r="B1426" s="149" t="s">
        <v>273</v>
      </c>
      <c r="C1426" s="130">
        <v>88.26</v>
      </c>
      <c r="D1426" s="130">
        <v>94.1</v>
      </c>
      <c r="E1426" s="132" t="s">
        <v>701</v>
      </c>
      <c r="G1426" s="182"/>
      <c r="H1426" s="182"/>
      <c r="I1426" s="182"/>
    </row>
    <row r="1427" spans="1:9">
      <c r="A1427" s="136" t="s">
        <v>56</v>
      </c>
      <c r="B1427" s="149" t="s">
        <v>273</v>
      </c>
      <c r="C1427" s="130">
        <v>70.63</v>
      </c>
      <c r="D1427" s="130">
        <v>75.02</v>
      </c>
      <c r="E1427" s="132" t="s">
        <v>701</v>
      </c>
      <c r="G1427" s="182"/>
      <c r="H1427" s="182"/>
      <c r="I1427" s="182"/>
    </row>
    <row r="1428" spans="1:9">
      <c r="A1428" s="136" t="s">
        <v>57</v>
      </c>
      <c r="B1428" s="149" t="s">
        <v>273</v>
      </c>
      <c r="C1428" s="130">
        <v>113.04</v>
      </c>
      <c r="D1428" s="130">
        <v>119.66</v>
      </c>
      <c r="E1428" s="132" t="s">
        <v>701</v>
      </c>
      <c r="G1428" s="182"/>
      <c r="H1428" s="182"/>
      <c r="I1428" s="182"/>
    </row>
    <row r="1429" spans="1:9">
      <c r="A1429" s="136" t="s">
        <v>58</v>
      </c>
      <c r="B1429" s="149" t="s">
        <v>273</v>
      </c>
      <c r="C1429" s="130">
        <v>95.23</v>
      </c>
      <c r="D1429" s="130">
        <v>100.89</v>
      </c>
      <c r="E1429" s="132" t="s">
        <v>701</v>
      </c>
      <c r="G1429" s="182"/>
      <c r="H1429" s="182"/>
      <c r="I1429" s="182"/>
    </row>
    <row r="1430" spans="1:9">
      <c r="A1430" s="136" t="s">
        <v>59</v>
      </c>
      <c r="B1430" s="149" t="s">
        <v>273</v>
      </c>
      <c r="C1430" s="130">
        <v>45.63</v>
      </c>
      <c r="D1430" s="130">
        <v>48.38</v>
      </c>
      <c r="E1430" s="132" t="s">
        <v>701</v>
      </c>
      <c r="G1430" s="182"/>
      <c r="H1430" s="182"/>
      <c r="I1430" s="182"/>
    </row>
    <row r="1431" spans="1:9">
      <c r="A1431" s="136" t="s">
        <v>60</v>
      </c>
      <c r="B1431" s="149" t="s">
        <v>273</v>
      </c>
      <c r="C1431" s="130">
        <v>40.46</v>
      </c>
      <c r="D1431" s="130">
        <v>42.67</v>
      </c>
      <c r="E1431" s="132" t="s">
        <v>701</v>
      </c>
      <c r="G1431" s="182"/>
      <c r="H1431" s="182"/>
      <c r="I1431" s="182"/>
    </row>
    <row r="1432" spans="1:9">
      <c r="A1432" s="136" t="s">
        <v>61</v>
      </c>
      <c r="B1432" s="149" t="s">
        <v>273</v>
      </c>
      <c r="C1432" s="130">
        <v>53.91</v>
      </c>
      <c r="D1432" s="130">
        <v>57.22</v>
      </c>
      <c r="E1432" s="132" t="s">
        <v>701</v>
      </c>
      <c r="G1432" s="182"/>
      <c r="H1432" s="182"/>
      <c r="I1432" s="182"/>
    </row>
    <row r="1433" spans="1:9">
      <c r="A1433" s="136" t="s">
        <v>62</v>
      </c>
      <c r="B1433" s="149" t="s">
        <v>273</v>
      </c>
      <c r="C1433" s="130">
        <v>55.73</v>
      </c>
      <c r="D1433" s="130">
        <v>58.79</v>
      </c>
      <c r="E1433" s="132" t="s">
        <v>701</v>
      </c>
      <c r="G1433" s="182"/>
      <c r="H1433" s="182"/>
      <c r="I1433" s="182"/>
    </row>
    <row r="1434" spans="1:9">
      <c r="A1434" s="136" t="s">
        <v>63</v>
      </c>
      <c r="B1434" s="149" t="s">
        <v>273</v>
      </c>
      <c r="C1434" s="130">
        <v>43.64</v>
      </c>
      <c r="D1434" s="130">
        <v>46.35</v>
      </c>
      <c r="E1434" s="132" t="s">
        <v>701</v>
      </c>
      <c r="G1434" s="182"/>
      <c r="H1434" s="182"/>
      <c r="I1434" s="182"/>
    </row>
    <row r="1435" spans="1:9">
      <c r="A1435" s="136" t="s">
        <v>64</v>
      </c>
      <c r="B1435" s="149" t="s">
        <v>273</v>
      </c>
      <c r="C1435" s="130">
        <v>77.28</v>
      </c>
      <c r="D1435" s="130">
        <v>82.08</v>
      </c>
      <c r="E1435" s="132" t="s">
        <v>701</v>
      </c>
      <c r="G1435" s="182"/>
      <c r="H1435" s="182"/>
      <c r="I1435" s="182"/>
    </row>
    <row r="1436" spans="1:9">
      <c r="A1436" s="136" t="s">
        <v>65</v>
      </c>
      <c r="B1436" s="149" t="s">
        <v>273</v>
      </c>
      <c r="C1436" s="130">
        <v>96.83</v>
      </c>
      <c r="D1436" s="130">
        <v>102.83</v>
      </c>
      <c r="E1436" s="132" t="s">
        <v>701</v>
      </c>
      <c r="G1436" s="182"/>
      <c r="H1436" s="182"/>
      <c r="I1436" s="182"/>
    </row>
    <row r="1437" spans="1:9">
      <c r="A1437" s="136" t="s">
        <v>66</v>
      </c>
      <c r="B1437" s="149" t="s">
        <v>273</v>
      </c>
      <c r="C1437" s="130">
        <v>70.22</v>
      </c>
      <c r="D1437" s="130">
        <v>74.98</v>
      </c>
      <c r="E1437" s="132" t="s">
        <v>701</v>
      </c>
      <c r="G1437" s="182"/>
      <c r="H1437" s="182"/>
      <c r="I1437" s="182"/>
    </row>
    <row r="1438" spans="1:9">
      <c r="A1438" s="136" t="s">
        <v>67</v>
      </c>
      <c r="B1438" s="149" t="s">
        <v>273</v>
      </c>
      <c r="C1438" s="130">
        <v>64.27</v>
      </c>
      <c r="D1438" s="130">
        <v>68.31</v>
      </c>
      <c r="E1438" s="132" t="s">
        <v>701</v>
      </c>
      <c r="G1438" s="182"/>
      <c r="H1438" s="182"/>
      <c r="I1438" s="182"/>
    </row>
    <row r="1439" spans="1:9">
      <c r="A1439" s="136" t="s">
        <v>68</v>
      </c>
      <c r="B1439" s="149" t="s">
        <v>273</v>
      </c>
      <c r="C1439" s="130">
        <v>49.44</v>
      </c>
      <c r="D1439" s="130">
        <v>52.81</v>
      </c>
      <c r="E1439" s="130">
        <v>57.99</v>
      </c>
      <c r="G1439" s="182"/>
      <c r="H1439" s="182"/>
      <c r="I1439" s="182"/>
    </row>
    <row r="1440" spans="1:9">
      <c r="A1440" s="136" t="s">
        <v>69</v>
      </c>
      <c r="B1440" s="149" t="s">
        <v>273</v>
      </c>
      <c r="C1440" s="130">
        <v>65.040000000000006</v>
      </c>
      <c r="D1440" s="130">
        <v>69.08</v>
      </c>
      <c r="E1440" s="132" t="s">
        <v>701</v>
      </c>
      <c r="G1440" s="182"/>
      <c r="H1440" s="182"/>
      <c r="I1440" s="182"/>
    </row>
    <row r="1441" spans="1:9">
      <c r="A1441" s="136" t="s">
        <v>70</v>
      </c>
      <c r="B1441" s="149" t="s">
        <v>273</v>
      </c>
      <c r="C1441" s="130">
        <v>33.1</v>
      </c>
      <c r="D1441" s="130">
        <v>35.25</v>
      </c>
      <c r="E1441" s="130">
        <v>38.630000000000003</v>
      </c>
      <c r="G1441" s="182"/>
      <c r="H1441" s="182"/>
      <c r="I1441" s="182"/>
    </row>
    <row r="1442" spans="1:9">
      <c r="A1442" s="136" t="s">
        <v>71</v>
      </c>
      <c r="B1442" s="149" t="s">
        <v>273</v>
      </c>
      <c r="C1442" s="130">
        <v>139.83000000000001</v>
      </c>
      <c r="D1442" s="130">
        <v>148.33000000000001</v>
      </c>
      <c r="E1442" s="132" t="s">
        <v>701</v>
      </c>
      <c r="G1442" s="182"/>
      <c r="H1442" s="182"/>
      <c r="I1442" s="182"/>
    </row>
    <row r="1443" spans="1:9">
      <c r="A1443" s="136" t="s">
        <v>72</v>
      </c>
      <c r="B1443" s="149" t="s">
        <v>273</v>
      </c>
      <c r="C1443" s="130">
        <v>95.16</v>
      </c>
      <c r="D1443" s="130">
        <v>101.27</v>
      </c>
      <c r="E1443" s="132" t="s">
        <v>701</v>
      </c>
      <c r="G1443" s="182"/>
      <c r="H1443" s="182"/>
      <c r="I1443" s="182"/>
    </row>
    <row r="1444" spans="1:9">
      <c r="A1444" s="136" t="s">
        <v>73</v>
      </c>
      <c r="B1444" s="149" t="s">
        <v>273</v>
      </c>
      <c r="C1444" s="130">
        <v>114.81</v>
      </c>
      <c r="D1444" s="130">
        <v>122.43</v>
      </c>
      <c r="E1444" s="132" t="s">
        <v>701</v>
      </c>
      <c r="G1444" s="182"/>
      <c r="H1444" s="182"/>
      <c r="I1444" s="182"/>
    </row>
    <row r="1445" spans="1:9">
      <c r="A1445" s="136" t="s">
        <v>242</v>
      </c>
      <c r="B1445" s="149" t="s">
        <v>273</v>
      </c>
      <c r="C1445" s="130">
        <v>99.73</v>
      </c>
      <c r="D1445" s="130">
        <v>105.29</v>
      </c>
      <c r="E1445" s="132" t="s">
        <v>701</v>
      </c>
      <c r="G1445" s="182"/>
      <c r="H1445" s="182"/>
      <c r="I1445" s="182"/>
    </row>
    <row r="1446" spans="1:9">
      <c r="A1446" s="136" t="s">
        <v>74</v>
      </c>
      <c r="B1446" s="149" t="s">
        <v>273</v>
      </c>
      <c r="C1446" s="130">
        <v>39.619999999999997</v>
      </c>
      <c r="D1446" s="130">
        <v>42.58</v>
      </c>
      <c r="E1446" s="130">
        <v>46.4</v>
      </c>
      <c r="G1446" s="182"/>
      <c r="H1446" s="182"/>
      <c r="I1446" s="182"/>
    </row>
    <row r="1447" spans="1:9">
      <c r="A1447" s="136" t="s">
        <v>75</v>
      </c>
      <c r="B1447" s="149" t="s">
        <v>273</v>
      </c>
      <c r="C1447" s="130">
        <v>75.099999999999994</v>
      </c>
      <c r="D1447" s="130">
        <v>80</v>
      </c>
      <c r="E1447" s="130">
        <v>87.75</v>
      </c>
      <c r="G1447" s="182"/>
      <c r="H1447" s="182"/>
      <c r="I1447" s="182"/>
    </row>
    <row r="1448" spans="1:9">
      <c r="A1448" s="136" t="s">
        <v>76</v>
      </c>
      <c r="B1448" s="149" t="s">
        <v>273</v>
      </c>
      <c r="C1448" s="130">
        <v>42.64</v>
      </c>
      <c r="D1448" s="130">
        <v>45.8</v>
      </c>
      <c r="E1448" s="132" t="s">
        <v>701</v>
      </c>
      <c r="G1448" s="182"/>
      <c r="H1448" s="182"/>
      <c r="I1448" s="182"/>
    </row>
    <row r="1449" spans="1:9">
      <c r="A1449" s="136" t="s">
        <v>77</v>
      </c>
      <c r="B1449" s="149" t="s">
        <v>273</v>
      </c>
      <c r="C1449" s="130">
        <v>63.34</v>
      </c>
      <c r="D1449" s="130">
        <v>66.87</v>
      </c>
      <c r="E1449" s="132" t="s">
        <v>701</v>
      </c>
      <c r="G1449" s="182"/>
      <c r="H1449" s="182"/>
      <c r="I1449" s="182"/>
    </row>
    <row r="1450" spans="1:9">
      <c r="A1450" s="136" t="s">
        <v>78</v>
      </c>
      <c r="B1450" s="149" t="s">
        <v>273</v>
      </c>
      <c r="C1450" s="130">
        <v>91.12</v>
      </c>
      <c r="D1450" s="130">
        <v>96.45</v>
      </c>
      <c r="E1450" s="132" t="s">
        <v>701</v>
      </c>
      <c r="G1450" s="182"/>
      <c r="H1450" s="182"/>
      <c r="I1450" s="182"/>
    </row>
    <row r="1451" spans="1:9">
      <c r="A1451" s="136" t="s">
        <v>79</v>
      </c>
      <c r="B1451" s="149" t="s">
        <v>273</v>
      </c>
      <c r="C1451" s="130">
        <v>59.12</v>
      </c>
      <c r="D1451" s="130">
        <v>63.11</v>
      </c>
      <c r="E1451" s="132" t="s">
        <v>701</v>
      </c>
      <c r="G1451" s="182"/>
      <c r="H1451" s="182"/>
      <c r="I1451" s="182"/>
    </row>
    <row r="1452" spans="1:9">
      <c r="A1452" s="136" t="s">
        <v>80</v>
      </c>
      <c r="B1452" s="149" t="s">
        <v>273</v>
      </c>
      <c r="C1452" s="130">
        <v>84.86</v>
      </c>
      <c r="D1452" s="130">
        <v>90.95</v>
      </c>
      <c r="E1452" s="132" t="s">
        <v>701</v>
      </c>
      <c r="G1452" s="182"/>
      <c r="H1452" s="182"/>
      <c r="I1452" s="182"/>
    </row>
    <row r="1453" spans="1:9">
      <c r="A1453" s="136" t="s">
        <v>81</v>
      </c>
      <c r="B1453" s="149" t="s">
        <v>273</v>
      </c>
      <c r="C1453" s="130">
        <v>113.62</v>
      </c>
      <c r="D1453" s="130">
        <v>120.6</v>
      </c>
      <c r="E1453" s="132" t="s">
        <v>701</v>
      </c>
      <c r="G1453" s="182"/>
      <c r="H1453" s="182"/>
      <c r="I1453" s="182"/>
    </row>
    <row r="1454" spans="1:9">
      <c r="A1454" s="136" t="s">
        <v>82</v>
      </c>
      <c r="B1454" s="149" t="s">
        <v>273</v>
      </c>
      <c r="C1454" s="130">
        <v>66.14</v>
      </c>
      <c r="D1454" s="130">
        <v>70.53</v>
      </c>
      <c r="E1454" s="132" t="s">
        <v>701</v>
      </c>
      <c r="G1454" s="182"/>
      <c r="H1454" s="182"/>
      <c r="I1454" s="182"/>
    </row>
    <row r="1455" spans="1:9">
      <c r="A1455" s="136" t="s">
        <v>83</v>
      </c>
      <c r="B1455" s="149" t="s">
        <v>273</v>
      </c>
      <c r="C1455" s="130">
        <v>91.43</v>
      </c>
      <c r="D1455" s="130">
        <v>97.43</v>
      </c>
      <c r="E1455" s="132" t="s">
        <v>701</v>
      </c>
      <c r="G1455" s="182"/>
      <c r="H1455" s="182"/>
      <c r="I1455" s="182"/>
    </row>
    <row r="1456" spans="1:9">
      <c r="A1456" s="136" t="s">
        <v>84</v>
      </c>
      <c r="B1456" s="149" t="s">
        <v>273</v>
      </c>
      <c r="C1456" s="130">
        <v>40.94</v>
      </c>
      <c r="D1456" s="130">
        <v>43.33</v>
      </c>
      <c r="E1456" s="132" t="s">
        <v>701</v>
      </c>
      <c r="G1456" s="182"/>
      <c r="H1456" s="182"/>
      <c r="I1456" s="182"/>
    </row>
    <row r="1457" spans="1:9">
      <c r="A1457" s="136" t="s">
        <v>85</v>
      </c>
      <c r="B1457" s="149" t="s">
        <v>273</v>
      </c>
      <c r="C1457" s="130">
        <v>76.3</v>
      </c>
      <c r="D1457" s="130">
        <v>81.260000000000005</v>
      </c>
      <c r="E1457" s="132" t="s">
        <v>701</v>
      </c>
      <c r="G1457" s="182"/>
      <c r="H1457" s="182"/>
      <c r="I1457" s="182"/>
    </row>
    <row r="1458" spans="1:9">
      <c r="A1458" s="136" t="s">
        <v>86</v>
      </c>
      <c r="B1458" s="149" t="s">
        <v>273</v>
      </c>
      <c r="C1458" s="130">
        <v>135.91</v>
      </c>
      <c r="D1458" s="130">
        <v>144.03</v>
      </c>
      <c r="E1458" s="132" t="s">
        <v>701</v>
      </c>
      <c r="G1458" s="182"/>
      <c r="H1458" s="182"/>
      <c r="I1458" s="182"/>
    </row>
    <row r="1459" spans="1:9">
      <c r="A1459" s="136" t="s">
        <v>87</v>
      </c>
      <c r="B1459" s="149" t="s">
        <v>273</v>
      </c>
      <c r="C1459" s="130">
        <v>56.08</v>
      </c>
      <c r="D1459" s="130">
        <v>60.15</v>
      </c>
      <c r="E1459" s="132" t="s">
        <v>701</v>
      </c>
      <c r="G1459" s="182"/>
      <c r="H1459" s="182"/>
      <c r="I1459" s="182"/>
    </row>
    <row r="1460" spans="1:9">
      <c r="A1460" s="136" t="s">
        <v>88</v>
      </c>
      <c r="B1460" s="149" t="s">
        <v>273</v>
      </c>
      <c r="C1460" s="130">
        <v>91.46</v>
      </c>
      <c r="D1460" s="130">
        <v>97.57</v>
      </c>
      <c r="E1460" s="132" t="s">
        <v>701</v>
      </c>
      <c r="G1460" s="182"/>
      <c r="H1460" s="182"/>
      <c r="I1460" s="182"/>
    </row>
    <row r="1461" spans="1:9">
      <c r="A1461" s="136" t="s">
        <v>89</v>
      </c>
      <c r="B1461" s="149" t="s">
        <v>273</v>
      </c>
      <c r="C1461" s="130">
        <v>101.93</v>
      </c>
      <c r="D1461" s="130">
        <v>108.61</v>
      </c>
      <c r="E1461" s="132" t="s">
        <v>701</v>
      </c>
      <c r="G1461" s="182"/>
      <c r="H1461" s="182"/>
      <c r="I1461" s="182"/>
    </row>
    <row r="1462" spans="1:9">
      <c r="A1462" s="136" t="s">
        <v>90</v>
      </c>
      <c r="B1462" s="149" t="s">
        <v>273</v>
      </c>
      <c r="C1462" s="130">
        <v>72.260000000000005</v>
      </c>
      <c r="D1462" s="130">
        <v>76.64</v>
      </c>
      <c r="E1462" s="132" t="s">
        <v>701</v>
      </c>
      <c r="G1462" s="182"/>
      <c r="H1462" s="182"/>
      <c r="I1462" s="182"/>
    </row>
    <row r="1463" spans="1:9">
      <c r="A1463" s="136" t="s">
        <v>91</v>
      </c>
      <c r="B1463" s="149" t="s">
        <v>273</v>
      </c>
      <c r="C1463" s="130">
        <v>94</v>
      </c>
      <c r="D1463" s="130">
        <v>99.42</v>
      </c>
      <c r="E1463" s="132" t="s">
        <v>701</v>
      </c>
      <c r="G1463" s="182"/>
      <c r="H1463" s="182"/>
      <c r="I1463" s="182"/>
    </row>
    <row r="1464" spans="1:9">
      <c r="A1464" s="136" t="s">
        <v>92</v>
      </c>
      <c r="B1464" s="149" t="s">
        <v>273</v>
      </c>
      <c r="C1464" s="130">
        <v>79.69</v>
      </c>
      <c r="D1464" s="130">
        <v>85.01</v>
      </c>
      <c r="E1464" s="132" t="s">
        <v>701</v>
      </c>
      <c r="G1464" s="182"/>
      <c r="H1464" s="182"/>
      <c r="I1464" s="182"/>
    </row>
    <row r="1465" spans="1:9">
      <c r="A1465" s="136" t="s">
        <v>93</v>
      </c>
      <c r="B1465" s="149" t="s">
        <v>273</v>
      </c>
      <c r="C1465" s="130">
        <v>58.04</v>
      </c>
      <c r="D1465" s="130">
        <v>61.17</v>
      </c>
      <c r="E1465" s="132" t="s">
        <v>701</v>
      </c>
      <c r="G1465" s="182"/>
      <c r="H1465" s="182"/>
      <c r="I1465" s="182"/>
    </row>
    <row r="1466" spans="1:9">
      <c r="A1466" s="136" t="s">
        <v>94</v>
      </c>
      <c r="B1466" s="149" t="s">
        <v>273</v>
      </c>
      <c r="C1466" s="130">
        <v>36.82</v>
      </c>
      <c r="D1466" s="130">
        <v>38.909999999999997</v>
      </c>
      <c r="E1466" s="132" t="s">
        <v>701</v>
      </c>
      <c r="G1466" s="182"/>
      <c r="H1466" s="182"/>
      <c r="I1466" s="182"/>
    </row>
    <row r="1467" spans="1:9">
      <c r="A1467" s="136" t="s">
        <v>95</v>
      </c>
      <c r="B1467" s="149" t="s">
        <v>273</v>
      </c>
      <c r="C1467" s="130">
        <v>75.2</v>
      </c>
      <c r="D1467" s="130">
        <v>80.08</v>
      </c>
      <c r="E1467" s="132" t="s">
        <v>701</v>
      </c>
      <c r="G1467" s="182"/>
      <c r="H1467" s="182"/>
      <c r="I1467" s="182"/>
    </row>
    <row r="1468" spans="1:9">
      <c r="A1468" s="136" t="s">
        <v>96</v>
      </c>
      <c r="B1468" s="149" t="s">
        <v>273</v>
      </c>
      <c r="C1468" s="130">
        <v>57.66</v>
      </c>
      <c r="D1468" s="130">
        <v>61.49</v>
      </c>
      <c r="E1468" s="132" t="s">
        <v>701</v>
      </c>
      <c r="G1468" s="182"/>
      <c r="H1468" s="182"/>
      <c r="I1468" s="182"/>
    </row>
    <row r="1469" spans="1:9">
      <c r="A1469" s="136" t="s">
        <v>97</v>
      </c>
      <c r="B1469" s="149" t="s">
        <v>273</v>
      </c>
      <c r="C1469" s="130">
        <v>89.33</v>
      </c>
      <c r="D1469" s="130">
        <v>94.88</v>
      </c>
      <c r="E1469" s="132" t="s">
        <v>701</v>
      </c>
      <c r="G1469" s="182"/>
      <c r="H1469" s="182"/>
      <c r="I1469" s="182"/>
    </row>
    <row r="1470" spans="1:9">
      <c r="A1470" s="136" t="s">
        <v>243</v>
      </c>
      <c r="B1470" s="149" t="s">
        <v>273</v>
      </c>
      <c r="C1470" s="130">
        <v>119.34</v>
      </c>
      <c r="D1470" s="130">
        <v>126.77</v>
      </c>
      <c r="E1470" s="132" t="s">
        <v>701</v>
      </c>
      <c r="G1470" s="182"/>
      <c r="H1470" s="182"/>
      <c r="I1470" s="182"/>
    </row>
    <row r="1471" spans="1:9">
      <c r="A1471" s="136" t="s">
        <v>244</v>
      </c>
      <c r="B1471" s="149" t="s">
        <v>273</v>
      </c>
      <c r="C1471" s="130">
        <v>63.61</v>
      </c>
      <c r="D1471" s="130">
        <v>68.45</v>
      </c>
      <c r="E1471" s="132" t="s">
        <v>701</v>
      </c>
      <c r="G1471" s="182"/>
      <c r="H1471" s="182"/>
      <c r="I1471" s="182"/>
    </row>
    <row r="1472" spans="1:9">
      <c r="A1472" s="136" t="s">
        <v>98</v>
      </c>
      <c r="B1472" s="149" t="s">
        <v>273</v>
      </c>
      <c r="C1472" s="130">
        <v>74.41</v>
      </c>
      <c r="D1472" s="130">
        <v>78.900000000000006</v>
      </c>
      <c r="E1472" s="132" t="s">
        <v>701</v>
      </c>
      <c r="G1472" s="182"/>
      <c r="H1472" s="182"/>
      <c r="I1472" s="182"/>
    </row>
    <row r="1473" spans="1:9">
      <c r="A1473" s="136" t="s">
        <v>245</v>
      </c>
      <c r="B1473" s="149" t="s">
        <v>273</v>
      </c>
      <c r="C1473" s="130">
        <v>91.69</v>
      </c>
      <c r="D1473" s="130">
        <v>97.7</v>
      </c>
      <c r="E1473" s="132" t="s">
        <v>701</v>
      </c>
      <c r="G1473" s="182"/>
      <c r="H1473" s="182"/>
      <c r="I1473" s="182"/>
    </row>
    <row r="1474" spans="1:9">
      <c r="A1474" s="136" t="s">
        <v>99</v>
      </c>
      <c r="B1474" s="149" t="s">
        <v>273</v>
      </c>
      <c r="C1474" s="130">
        <v>93.41</v>
      </c>
      <c r="D1474" s="130">
        <v>98.63</v>
      </c>
      <c r="E1474" s="132" t="s">
        <v>701</v>
      </c>
      <c r="G1474" s="182"/>
      <c r="H1474" s="182"/>
      <c r="I1474" s="182"/>
    </row>
    <row r="1475" spans="1:9">
      <c r="A1475" s="136" t="s">
        <v>100</v>
      </c>
      <c r="B1475" s="149" t="s">
        <v>273</v>
      </c>
      <c r="C1475" s="130">
        <v>64.959999999999994</v>
      </c>
      <c r="D1475" s="130">
        <v>69.44</v>
      </c>
      <c r="E1475" s="132" t="s">
        <v>701</v>
      </c>
      <c r="G1475" s="182"/>
      <c r="H1475" s="182"/>
      <c r="I1475" s="182"/>
    </row>
    <row r="1476" spans="1:9">
      <c r="A1476" s="136" t="s">
        <v>101</v>
      </c>
      <c r="B1476" s="149" t="s">
        <v>273</v>
      </c>
      <c r="C1476" s="130">
        <v>84.38</v>
      </c>
      <c r="D1476" s="130">
        <v>89.3</v>
      </c>
      <c r="E1476" s="132" t="s">
        <v>701</v>
      </c>
      <c r="G1476" s="182"/>
      <c r="H1476" s="182"/>
      <c r="I1476" s="182"/>
    </row>
    <row r="1477" spans="1:9">
      <c r="A1477" s="136" t="s">
        <v>102</v>
      </c>
      <c r="B1477" s="149" t="s">
        <v>273</v>
      </c>
      <c r="C1477" s="130">
        <v>36.520000000000003</v>
      </c>
      <c r="D1477" s="130">
        <v>39.020000000000003</v>
      </c>
      <c r="E1477" s="132" t="s">
        <v>701</v>
      </c>
      <c r="G1477" s="182"/>
      <c r="H1477" s="182"/>
      <c r="I1477" s="182"/>
    </row>
    <row r="1478" spans="1:9">
      <c r="A1478" s="136" t="s">
        <v>103</v>
      </c>
      <c r="B1478" s="149" t="s">
        <v>273</v>
      </c>
      <c r="C1478" s="130">
        <v>64.459999999999994</v>
      </c>
      <c r="D1478" s="130">
        <v>68.56</v>
      </c>
      <c r="E1478" s="132" t="s">
        <v>701</v>
      </c>
      <c r="G1478" s="182"/>
      <c r="H1478" s="182"/>
      <c r="I1478" s="182"/>
    </row>
    <row r="1479" spans="1:9">
      <c r="A1479" s="136" t="s">
        <v>104</v>
      </c>
      <c r="B1479" s="149" t="s">
        <v>273</v>
      </c>
      <c r="C1479" s="130">
        <v>49.34</v>
      </c>
      <c r="D1479" s="130">
        <v>52.25</v>
      </c>
      <c r="E1479" s="132" t="s">
        <v>701</v>
      </c>
      <c r="G1479" s="182"/>
      <c r="H1479" s="182"/>
      <c r="I1479" s="182"/>
    </row>
    <row r="1480" spans="1:9">
      <c r="A1480" s="136" t="s">
        <v>105</v>
      </c>
      <c r="B1480" s="149" t="s">
        <v>273</v>
      </c>
      <c r="C1480" s="130">
        <v>88.67</v>
      </c>
      <c r="D1480" s="130">
        <v>93.83</v>
      </c>
      <c r="E1480" s="132" t="s">
        <v>701</v>
      </c>
      <c r="G1480" s="182"/>
      <c r="H1480" s="182"/>
      <c r="I1480" s="182"/>
    </row>
    <row r="1481" spans="1:9">
      <c r="A1481" s="136" t="s">
        <v>106</v>
      </c>
      <c r="B1481" s="149" t="s">
        <v>273</v>
      </c>
      <c r="C1481" s="130">
        <v>72.900000000000006</v>
      </c>
      <c r="D1481" s="130">
        <v>77.37</v>
      </c>
      <c r="E1481" s="132" t="s">
        <v>701</v>
      </c>
      <c r="G1481" s="182"/>
      <c r="H1481" s="182"/>
      <c r="I1481" s="182"/>
    </row>
    <row r="1482" spans="1:9">
      <c r="A1482" s="136" t="s">
        <v>107</v>
      </c>
      <c r="B1482" s="149" t="s">
        <v>273</v>
      </c>
      <c r="C1482" s="130">
        <v>118.11</v>
      </c>
      <c r="D1482" s="130">
        <v>124.75</v>
      </c>
      <c r="E1482" s="132" t="s">
        <v>701</v>
      </c>
      <c r="G1482" s="182"/>
      <c r="H1482" s="182"/>
      <c r="I1482" s="182"/>
    </row>
    <row r="1483" spans="1:9">
      <c r="A1483" s="136" t="s">
        <v>108</v>
      </c>
      <c r="B1483" s="149" t="s">
        <v>273</v>
      </c>
      <c r="C1483" s="130">
        <v>95.22</v>
      </c>
      <c r="D1483" s="130">
        <v>101.77</v>
      </c>
      <c r="E1483" s="132" t="s">
        <v>701</v>
      </c>
      <c r="G1483" s="182"/>
      <c r="H1483" s="182"/>
      <c r="I1483" s="182"/>
    </row>
    <row r="1484" spans="1:9">
      <c r="A1484" s="136" t="s">
        <v>109</v>
      </c>
      <c r="B1484" s="149" t="s">
        <v>273</v>
      </c>
      <c r="C1484" s="130">
        <v>120.74</v>
      </c>
      <c r="D1484" s="130">
        <v>128.77000000000001</v>
      </c>
      <c r="E1484" s="132" t="s">
        <v>701</v>
      </c>
      <c r="G1484" s="182"/>
      <c r="H1484" s="182"/>
      <c r="I1484" s="182"/>
    </row>
    <row r="1485" spans="1:9">
      <c r="A1485" s="136" t="s">
        <v>110</v>
      </c>
      <c r="B1485" s="149" t="s">
        <v>273</v>
      </c>
      <c r="C1485" s="130">
        <v>39.46</v>
      </c>
      <c r="D1485" s="130">
        <v>41.93</v>
      </c>
      <c r="E1485" s="130">
        <v>46.31</v>
      </c>
      <c r="G1485" s="182"/>
      <c r="H1485" s="182"/>
      <c r="I1485" s="182"/>
    </row>
    <row r="1486" spans="1:9">
      <c r="A1486" s="136" t="s">
        <v>246</v>
      </c>
      <c r="B1486" s="149" t="s">
        <v>273</v>
      </c>
      <c r="C1486" s="130">
        <v>72.900000000000006</v>
      </c>
      <c r="D1486" s="130">
        <v>76.930000000000007</v>
      </c>
      <c r="E1486" s="132" t="s">
        <v>701</v>
      </c>
      <c r="G1486" s="182"/>
      <c r="H1486" s="182"/>
      <c r="I1486" s="182"/>
    </row>
    <row r="1487" spans="1:9">
      <c r="A1487" s="136" t="s">
        <v>111</v>
      </c>
      <c r="B1487" s="149" t="s">
        <v>273</v>
      </c>
      <c r="C1487" s="130">
        <v>72.61</v>
      </c>
      <c r="D1487" s="130">
        <v>77.16</v>
      </c>
      <c r="E1487" s="132" t="s">
        <v>701</v>
      </c>
      <c r="G1487" s="182"/>
      <c r="H1487" s="182"/>
      <c r="I1487" s="182"/>
    </row>
    <row r="1488" spans="1:9">
      <c r="A1488" s="136" t="s">
        <v>112</v>
      </c>
      <c r="B1488" s="149" t="s">
        <v>273</v>
      </c>
      <c r="C1488" s="130">
        <v>55.69</v>
      </c>
      <c r="D1488" s="130">
        <v>59.25</v>
      </c>
      <c r="E1488" s="132" t="s">
        <v>701</v>
      </c>
      <c r="G1488" s="182"/>
      <c r="H1488" s="182"/>
      <c r="I1488" s="182"/>
    </row>
    <row r="1489" spans="1:9">
      <c r="A1489" s="136" t="s">
        <v>247</v>
      </c>
      <c r="B1489" s="149" t="s">
        <v>273</v>
      </c>
      <c r="C1489" s="130">
        <v>94.61</v>
      </c>
      <c r="D1489" s="130">
        <v>100.49</v>
      </c>
      <c r="E1489" s="132" t="s">
        <v>701</v>
      </c>
      <c r="G1489" s="182"/>
      <c r="H1489" s="182"/>
      <c r="I1489" s="182"/>
    </row>
    <row r="1490" spans="1:9">
      <c r="A1490" s="136" t="s">
        <v>113</v>
      </c>
      <c r="B1490" s="149" t="s">
        <v>273</v>
      </c>
      <c r="C1490" s="130">
        <v>54.65</v>
      </c>
      <c r="D1490" s="130">
        <v>58.85</v>
      </c>
      <c r="E1490" s="132" t="s">
        <v>701</v>
      </c>
      <c r="G1490" s="182"/>
      <c r="H1490" s="182"/>
      <c r="I1490" s="182"/>
    </row>
    <row r="1491" spans="1:9">
      <c r="A1491" s="136" t="s">
        <v>114</v>
      </c>
      <c r="B1491" s="149" t="s">
        <v>273</v>
      </c>
      <c r="C1491" s="130">
        <v>40.32</v>
      </c>
      <c r="D1491" s="130">
        <v>42.87</v>
      </c>
      <c r="E1491" s="132" t="s">
        <v>701</v>
      </c>
      <c r="G1491" s="182"/>
      <c r="H1491" s="182"/>
      <c r="I1491" s="182"/>
    </row>
    <row r="1492" spans="1:9">
      <c r="A1492" s="136" t="s">
        <v>248</v>
      </c>
      <c r="B1492" s="149" t="s">
        <v>273</v>
      </c>
      <c r="C1492" s="130">
        <v>75.92</v>
      </c>
      <c r="D1492" s="130">
        <v>80.680000000000007</v>
      </c>
      <c r="E1492" s="132" t="s">
        <v>701</v>
      </c>
      <c r="G1492" s="182"/>
      <c r="H1492" s="182"/>
      <c r="I1492" s="182"/>
    </row>
    <row r="1493" spans="1:9">
      <c r="A1493" s="136" t="s">
        <v>115</v>
      </c>
      <c r="B1493" s="149" t="s">
        <v>273</v>
      </c>
      <c r="C1493" s="130">
        <v>62.88</v>
      </c>
      <c r="D1493" s="130">
        <v>66.45</v>
      </c>
      <c r="E1493" s="130">
        <v>73.58</v>
      </c>
      <c r="G1493" s="182"/>
      <c r="H1493" s="182"/>
      <c r="I1493" s="182"/>
    </row>
    <row r="1494" spans="1:9">
      <c r="A1494" s="136" t="s">
        <v>116</v>
      </c>
      <c r="B1494" s="149" t="s">
        <v>273</v>
      </c>
      <c r="C1494" s="130">
        <v>78.92</v>
      </c>
      <c r="D1494" s="130">
        <v>83.69</v>
      </c>
      <c r="E1494" s="130">
        <v>92.83</v>
      </c>
      <c r="G1494" s="182"/>
      <c r="H1494" s="182"/>
      <c r="I1494" s="182"/>
    </row>
    <row r="1495" spans="1:9">
      <c r="A1495" s="136" t="s">
        <v>41</v>
      </c>
      <c r="B1495" s="149" t="s">
        <v>273</v>
      </c>
      <c r="C1495" s="130">
        <v>45.34</v>
      </c>
      <c r="D1495" s="130">
        <v>48.47</v>
      </c>
      <c r="E1495" s="130">
        <v>53.46</v>
      </c>
      <c r="G1495" s="182"/>
      <c r="H1495" s="182"/>
      <c r="I1495" s="182"/>
    </row>
    <row r="1496" spans="1:9">
      <c r="A1496" s="136" t="s">
        <v>117</v>
      </c>
      <c r="B1496" s="149" t="s">
        <v>273</v>
      </c>
      <c r="C1496" s="130">
        <v>73.61</v>
      </c>
      <c r="D1496" s="130">
        <v>78.28</v>
      </c>
      <c r="E1496" s="132" t="s">
        <v>701</v>
      </c>
      <c r="G1496" s="182"/>
      <c r="H1496" s="182"/>
      <c r="I1496" s="182"/>
    </row>
    <row r="1497" spans="1:9">
      <c r="A1497" s="136" t="s">
        <v>118</v>
      </c>
      <c r="B1497" s="149" t="s">
        <v>273</v>
      </c>
      <c r="C1497" s="130">
        <v>54.64</v>
      </c>
      <c r="D1497" s="130">
        <v>57.92</v>
      </c>
      <c r="E1497" s="132" t="s">
        <v>701</v>
      </c>
      <c r="G1497" s="182"/>
      <c r="H1497" s="182"/>
      <c r="I1497" s="182"/>
    </row>
    <row r="1498" spans="1:9">
      <c r="A1498" s="136" t="s">
        <v>119</v>
      </c>
      <c r="B1498" s="149" t="s">
        <v>273</v>
      </c>
      <c r="C1498" s="130">
        <v>64.06</v>
      </c>
      <c r="D1498" s="130">
        <v>68.52</v>
      </c>
      <c r="E1498" s="130">
        <v>75.58</v>
      </c>
      <c r="G1498" s="182"/>
      <c r="H1498" s="182"/>
      <c r="I1498" s="182"/>
    </row>
    <row r="1499" spans="1:9">
      <c r="A1499" s="136" t="s">
        <v>120</v>
      </c>
      <c r="B1499" s="149" t="s">
        <v>273</v>
      </c>
      <c r="C1499" s="130">
        <v>120.87</v>
      </c>
      <c r="D1499" s="130">
        <v>128.51</v>
      </c>
      <c r="E1499" s="130">
        <v>140.36000000000001</v>
      </c>
      <c r="G1499" s="182"/>
      <c r="H1499" s="182"/>
      <c r="I1499" s="182"/>
    </row>
    <row r="1500" spans="1:9">
      <c r="A1500" s="136" t="s">
        <v>121</v>
      </c>
      <c r="B1500" s="149" t="s">
        <v>273</v>
      </c>
      <c r="C1500" s="130">
        <v>94.01</v>
      </c>
      <c r="D1500" s="130">
        <v>100.58</v>
      </c>
      <c r="E1500" s="130">
        <v>109.78</v>
      </c>
      <c r="G1500" s="182"/>
      <c r="H1500" s="182"/>
      <c r="I1500" s="182"/>
    </row>
    <row r="1501" spans="1:9">
      <c r="A1501" s="136" t="s">
        <v>122</v>
      </c>
      <c r="B1501" s="149" t="s">
        <v>273</v>
      </c>
      <c r="C1501" s="130">
        <v>72.11</v>
      </c>
      <c r="D1501" s="130">
        <v>76.28</v>
      </c>
      <c r="E1501" s="132" t="s">
        <v>701</v>
      </c>
      <c r="G1501" s="182"/>
      <c r="H1501" s="182"/>
      <c r="I1501" s="182"/>
    </row>
    <row r="1502" spans="1:9">
      <c r="A1502" s="136" t="s">
        <v>123</v>
      </c>
      <c r="B1502" s="149" t="s">
        <v>273</v>
      </c>
      <c r="C1502" s="130">
        <v>57.5</v>
      </c>
      <c r="D1502" s="130">
        <v>61.02</v>
      </c>
      <c r="E1502" s="132" t="s">
        <v>701</v>
      </c>
      <c r="G1502" s="182"/>
      <c r="H1502" s="182"/>
      <c r="I1502" s="182"/>
    </row>
    <row r="1503" spans="1:9">
      <c r="A1503" s="136" t="s">
        <v>124</v>
      </c>
      <c r="B1503" s="149" t="s">
        <v>273</v>
      </c>
      <c r="C1503" s="130">
        <v>44.72</v>
      </c>
      <c r="D1503" s="130">
        <v>47.72</v>
      </c>
      <c r="E1503" s="132" t="s">
        <v>701</v>
      </c>
      <c r="G1503" s="182"/>
      <c r="H1503" s="182"/>
      <c r="I1503" s="182"/>
    </row>
    <row r="1504" spans="1:9">
      <c r="A1504" s="136" t="s">
        <v>249</v>
      </c>
      <c r="B1504" s="149" t="s">
        <v>273</v>
      </c>
      <c r="C1504" s="130">
        <v>74.39</v>
      </c>
      <c r="D1504" s="130">
        <v>79.040000000000006</v>
      </c>
      <c r="E1504" s="132" t="s">
        <v>701</v>
      </c>
      <c r="G1504" s="182"/>
      <c r="H1504" s="182"/>
      <c r="I1504" s="182"/>
    </row>
    <row r="1505" spans="1:9">
      <c r="A1505" s="136" t="s">
        <v>250</v>
      </c>
      <c r="B1505" s="149" t="s">
        <v>273</v>
      </c>
      <c r="C1505" s="130">
        <v>37.83</v>
      </c>
      <c r="D1505" s="130">
        <v>39.950000000000003</v>
      </c>
      <c r="E1505" s="132" t="s">
        <v>701</v>
      </c>
      <c r="G1505" s="182"/>
      <c r="H1505" s="182"/>
      <c r="I1505" s="182"/>
    </row>
    <row r="1506" spans="1:9">
      <c r="A1506" s="136" t="s">
        <v>125</v>
      </c>
      <c r="B1506" s="149" t="s">
        <v>273</v>
      </c>
      <c r="C1506" s="130">
        <v>72.45</v>
      </c>
      <c r="D1506" s="130">
        <v>77.02</v>
      </c>
      <c r="E1506" s="132" t="s">
        <v>701</v>
      </c>
      <c r="G1506" s="182"/>
      <c r="H1506" s="182"/>
      <c r="I1506" s="182"/>
    </row>
    <row r="1507" spans="1:9">
      <c r="A1507" s="136" t="s">
        <v>251</v>
      </c>
      <c r="B1507" s="149" t="s">
        <v>273</v>
      </c>
      <c r="C1507" s="130">
        <v>95.63</v>
      </c>
      <c r="D1507" s="130">
        <v>101.94</v>
      </c>
      <c r="E1507" s="132" t="s">
        <v>701</v>
      </c>
      <c r="G1507" s="182"/>
      <c r="H1507" s="182"/>
      <c r="I1507" s="182"/>
    </row>
    <row r="1508" spans="1:9">
      <c r="A1508" s="136" t="s">
        <v>252</v>
      </c>
      <c r="B1508" s="149" t="s">
        <v>273</v>
      </c>
      <c r="C1508" s="130">
        <v>117.37</v>
      </c>
      <c r="D1508" s="130">
        <v>124.05</v>
      </c>
      <c r="E1508" s="132" t="s">
        <v>701</v>
      </c>
      <c r="G1508" s="182"/>
      <c r="H1508" s="182"/>
      <c r="I1508" s="182"/>
    </row>
    <row r="1509" spans="1:9">
      <c r="A1509" s="136" t="s">
        <v>126</v>
      </c>
      <c r="B1509" s="149" t="s">
        <v>273</v>
      </c>
      <c r="C1509" s="130">
        <v>50.86</v>
      </c>
      <c r="D1509" s="130">
        <v>53.33</v>
      </c>
      <c r="E1509" s="132" t="s">
        <v>701</v>
      </c>
      <c r="G1509" s="182"/>
      <c r="H1509" s="182"/>
      <c r="I1509" s="182"/>
    </row>
    <row r="1510" spans="1:9">
      <c r="A1510" s="136" t="s">
        <v>127</v>
      </c>
      <c r="B1510" s="149" t="s">
        <v>273</v>
      </c>
      <c r="C1510" s="130">
        <v>40.659999999999997</v>
      </c>
      <c r="D1510" s="130">
        <v>43.21</v>
      </c>
      <c r="E1510" s="132" t="s">
        <v>701</v>
      </c>
      <c r="G1510" s="182"/>
      <c r="H1510" s="182"/>
      <c r="I1510" s="182"/>
    </row>
    <row r="1511" spans="1:9">
      <c r="A1511" s="136" t="s">
        <v>128</v>
      </c>
      <c r="B1511" s="149" t="s">
        <v>273</v>
      </c>
      <c r="C1511" s="130">
        <v>55.4</v>
      </c>
      <c r="D1511" s="130">
        <v>58.9</v>
      </c>
      <c r="E1511" s="132" t="s">
        <v>701</v>
      </c>
      <c r="G1511" s="182"/>
      <c r="H1511" s="182"/>
      <c r="I1511" s="182"/>
    </row>
    <row r="1512" spans="1:9">
      <c r="A1512" s="136" t="s">
        <v>129</v>
      </c>
      <c r="B1512" s="149" t="s">
        <v>273</v>
      </c>
      <c r="C1512" s="130">
        <v>77.27</v>
      </c>
      <c r="D1512" s="130">
        <v>82.09</v>
      </c>
      <c r="E1512" s="132" t="s">
        <v>701</v>
      </c>
      <c r="G1512" s="182"/>
      <c r="H1512" s="182"/>
      <c r="I1512" s="182"/>
    </row>
    <row r="1513" spans="1:9">
      <c r="A1513" s="136" t="s">
        <v>130</v>
      </c>
      <c r="B1513" s="149" t="s">
        <v>273</v>
      </c>
      <c r="C1513" s="130">
        <v>80.19</v>
      </c>
      <c r="D1513" s="130">
        <v>85.48</v>
      </c>
      <c r="E1513" s="132" t="s">
        <v>701</v>
      </c>
      <c r="G1513" s="182"/>
      <c r="H1513" s="182"/>
      <c r="I1513" s="182"/>
    </row>
    <row r="1514" spans="1:9">
      <c r="A1514" s="136" t="s">
        <v>131</v>
      </c>
      <c r="B1514" s="149" t="s">
        <v>273</v>
      </c>
      <c r="C1514" s="130">
        <v>68.39</v>
      </c>
      <c r="D1514" s="130">
        <v>72.8</v>
      </c>
      <c r="E1514" s="132" t="s">
        <v>701</v>
      </c>
      <c r="G1514" s="182"/>
      <c r="H1514" s="182"/>
      <c r="I1514" s="182"/>
    </row>
    <row r="1515" spans="1:9">
      <c r="A1515" s="136" t="s">
        <v>132</v>
      </c>
      <c r="B1515" s="149" t="s">
        <v>273</v>
      </c>
      <c r="C1515" s="130">
        <v>49.21</v>
      </c>
      <c r="D1515" s="130">
        <v>52.34</v>
      </c>
      <c r="E1515" s="132" t="s">
        <v>701</v>
      </c>
      <c r="G1515" s="182"/>
      <c r="H1515" s="182"/>
      <c r="I1515" s="182"/>
    </row>
    <row r="1516" spans="1:9">
      <c r="A1516" s="136" t="s">
        <v>253</v>
      </c>
      <c r="B1516" s="149" t="s">
        <v>273</v>
      </c>
      <c r="C1516" s="130">
        <v>66.77</v>
      </c>
      <c r="D1516" s="130">
        <v>70.540000000000006</v>
      </c>
      <c r="E1516" s="132" t="s">
        <v>701</v>
      </c>
      <c r="G1516" s="182"/>
      <c r="H1516" s="182"/>
      <c r="I1516" s="182"/>
    </row>
    <row r="1517" spans="1:9">
      <c r="A1517" s="136" t="s">
        <v>133</v>
      </c>
      <c r="B1517" s="149" t="s">
        <v>273</v>
      </c>
      <c r="C1517" s="130">
        <v>74.78</v>
      </c>
      <c r="D1517" s="130">
        <v>80.02</v>
      </c>
      <c r="E1517" s="132" t="s">
        <v>701</v>
      </c>
      <c r="G1517" s="182"/>
      <c r="H1517" s="182"/>
      <c r="I1517" s="182"/>
    </row>
    <row r="1518" spans="1:9">
      <c r="A1518" s="136" t="s">
        <v>134</v>
      </c>
      <c r="B1518" s="149" t="s">
        <v>273</v>
      </c>
      <c r="C1518" s="130">
        <v>48.26</v>
      </c>
      <c r="D1518" s="130">
        <v>50.96</v>
      </c>
      <c r="E1518" s="132" t="s">
        <v>701</v>
      </c>
      <c r="G1518" s="182"/>
      <c r="H1518" s="182"/>
      <c r="I1518" s="182"/>
    </row>
    <row r="1519" spans="1:9">
      <c r="A1519" s="136" t="s">
        <v>135</v>
      </c>
      <c r="B1519" s="149" t="s">
        <v>273</v>
      </c>
      <c r="C1519" s="130">
        <v>90.27</v>
      </c>
      <c r="D1519" s="130">
        <v>95.4</v>
      </c>
      <c r="E1519" s="132" t="s">
        <v>701</v>
      </c>
      <c r="G1519" s="182"/>
      <c r="H1519" s="182"/>
      <c r="I1519" s="182"/>
    </row>
    <row r="1520" spans="1:9">
      <c r="A1520" s="136" t="s">
        <v>136</v>
      </c>
      <c r="B1520" s="149" t="s">
        <v>273</v>
      </c>
      <c r="C1520" s="130">
        <v>72.28</v>
      </c>
      <c r="D1520" s="130">
        <v>77.099999999999994</v>
      </c>
      <c r="E1520" s="132" t="s">
        <v>701</v>
      </c>
      <c r="G1520" s="182"/>
      <c r="H1520" s="182"/>
      <c r="I1520" s="182"/>
    </row>
    <row r="1521" spans="1:9">
      <c r="A1521" s="136" t="s">
        <v>137</v>
      </c>
      <c r="B1521" s="149" t="s">
        <v>273</v>
      </c>
      <c r="C1521" s="130">
        <v>86.88</v>
      </c>
      <c r="D1521" s="130">
        <v>92.28</v>
      </c>
      <c r="E1521" s="132" t="s">
        <v>701</v>
      </c>
      <c r="G1521" s="182"/>
      <c r="H1521" s="182"/>
      <c r="I1521" s="182"/>
    </row>
    <row r="1522" spans="1:9">
      <c r="A1522" s="136" t="s">
        <v>138</v>
      </c>
      <c r="B1522" s="149" t="s">
        <v>273</v>
      </c>
      <c r="C1522" s="130">
        <v>65.25</v>
      </c>
      <c r="D1522" s="130">
        <v>69.08</v>
      </c>
      <c r="E1522" s="132" t="s">
        <v>701</v>
      </c>
      <c r="G1522" s="182"/>
      <c r="H1522" s="182"/>
      <c r="I1522" s="182"/>
    </row>
    <row r="1523" spans="1:9">
      <c r="A1523" s="136" t="s">
        <v>139</v>
      </c>
      <c r="B1523" s="149" t="s">
        <v>273</v>
      </c>
      <c r="C1523" s="130">
        <v>110.66</v>
      </c>
      <c r="D1523" s="130">
        <v>117.68</v>
      </c>
      <c r="E1523" s="132" t="s">
        <v>701</v>
      </c>
      <c r="G1523" s="182"/>
      <c r="H1523" s="182"/>
      <c r="I1523" s="182"/>
    </row>
    <row r="1524" spans="1:9">
      <c r="A1524" s="136" t="s">
        <v>140</v>
      </c>
      <c r="B1524" s="149" t="s">
        <v>273</v>
      </c>
      <c r="C1524" s="130">
        <v>50.48</v>
      </c>
      <c r="D1524" s="130">
        <v>54.02</v>
      </c>
      <c r="E1524" s="132" t="s">
        <v>701</v>
      </c>
      <c r="G1524" s="182"/>
      <c r="H1524" s="182"/>
      <c r="I1524" s="182"/>
    </row>
    <row r="1525" spans="1:9">
      <c r="A1525" s="136" t="s">
        <v>141</v>
      </c>
      <c r="B1525" s="149" t="s">
        <v>273</v>
      </c>
      <c r="C1525" s="130">
        <v>89.72</v>
      </c>
      <c r="D1525" s="130">
        <v>95.43</v>
      </c>
      <c r="E1525" s="132" t="s">
        <v>701</v>
      </c>
      <c r="G1525" s="182"/>
      <c r="H1525" s="182"/>
      <c r="I1525" s="182"/>
    </row>
    <row r="1526" spans="1:9">
      <c r="A1526" s="136" t="s">
        <v>142</v>
      </c>
      <c r="B1526" s="149" t="s">
        <v>273</v>
      </c>
      <c r="C1526" s="130">
        <v>137.16999999999999</v>
      </c>
      <c r="D1526" s="130">
        <v>146.55000000000001</v>
      </c>
      <c r="E1526" s="132" t="s">
        <v>701</v>
      </c>
      <c r="G1526" s="182"/>
      <c r="H1526" s="182"/>
      <c r="I1526" s="182"/>
    </row>
    <row r="1527" spans="1:9">
      <c r="A1527" s="136" t="s">
        <v>143</v>
      </c>
      <c r="B1527" s="149" t="s">
        <v>273</v>
      </c>
      <c r="C1527" s="130">
        <v>63.85</v>
      </c>
      <c r="D1527" s="130">
        <v>68.03</v>
      </c>
      <c r="E1527" s="132" t="s">
        <v>701</v>
      </c>
      <c r="G1527" s="182"/>
      <c r="H1527" s="182"/>
      <c r="I1527" s="182"/>
    </row>
    <row r="1528" spans="1:9">
      <c r="A1528" s="136" t="s">
        <v>189</v>
      </c>
      <c r="B1528" s="149" t="s">
        <v>273</v>
      </c>
      <c r="C1528" s="130" t="s">
        <v>701</v>
      </c>
      <c r="D1528" s="130">
        <v>159.68</v>
      </c>
      <c r="E1528" s="132" t="s">
        <v>701</v>
      </c>
      <c r="G1528" s="182"/>
      <c r="H1528" s="182"/>
      <c r="I1528" s="182"/>
    </row>
    <row r="1529" spans="1:9">
      <c r="A1529" s="136" t="s">
        <v>144</v>
      </c>
      <c r="B1529" s="149" t="s">
        <v>273</v>
      </c>
      <c r="C1529" s="130">
        <v>110.52</v>
      </c>
      <c r="D1529" s="130">
        <v>118.17</v>
      </c>
      <c r="E1529" s="132" t="s">
        <v>701</v>
      </c>
      <c r="G1529" s="182"/>
      <c r="H1529" s="182"/>
      <c r="I1529" s="182"/>
    </row>
    <row r="1530" spans="1:9">
      <c r="A1530" s="136" t="s">
        <v>254</v>
      </c>
      <c r="B1530" s="149" t="s">
        <v>273</v>
      </c>
      <c r="C1530" s="130">
        <v>69.989999999999995</v>
      </c>
      <c r="D1530" s="130">
        <v>74.790000000000006</v>
      </c>
      <c r="E1530" s="132" t="s">
        <v>701</v>
      </c>
      <c r="G1530" s="182"/>
      <c r="H1530" s="182"/>
      <c r="I1530" s="182"/>
    </row>
    <row r="1531" spans="1:9">
      <c r="A1531" s="136" t="s">
        <v>145</v>
      </c>
      <c r="B1531" s="149" t="s">
        <v>273</v>
      </c>
      <c r="C1531" s="130">
        <v>96.83</v>
      </c>
      <c r="D1531" s="130">
        <v>103.3</v>
      </c>
      <c r="E1531" s="132" t="s">
        <v>701</v>
      </c>
      <c r="G1531" s="182"/>
      <c r="H1531" s="182"/>
      <c r="I1531" s="182"/>
    </row>
    <row r="1532" spans="1:9">
      <c r="A1532" s="136" t="s">
        <v>146</v>
      </c>
      <c r="B1532" s="149" t="s">
        <v>273</v>
      </c>
      <c r="C1532" s="130">
        <v>96.86</v>
      </c>
      <c r="D1532" s="130">
        <v>102.93</v>
      </c>
      <c r="E1532" s="132" t="s">
        <v>701</v>
      </c>
      <c r="G1532" s="182"/>
      <c r="H1532" s="182"/>
      <c r="I1532" s="182"/>
    </row>
    <row r="1533" spans="1:9">
      <c r="A1533" s="136" t="s">
        <v>147</v>
      </c>
      <c r="B1533" s="149" t="s">
        <v>273</v>
      </c>
      <c r="C1533" s="130">
        <v>63.82</v>
      </c>
      <c r="D1533" s="130">
        <v>67.88</v>
      </c>
      <c r="E1533" s="132" t="s">
        <v>701</v>
      </c>
      <c r="G1533" s="182"/>
      <c r="H1533" s="182"/>
      <c r="I1533" s="182"/>
    </row>
    <row r="1534" spans="1:9">
      <c r="A1534" s="136" t="s">
        <v>148</v>
      </c>
      <c r="B1534" s="149" t="s">
        <v>273</v>
      </c>
      <c r="C1534" s="130">
        <v>45.06</v>
      </c>
      <c r="D1534" s="130">
        <v>47.79</v>
      </c>
      <c r="E1534" s="132" t="s">
        <v>701</v>
      </c>
      <c r="G1534" s="182"/>
      <c r="H1534" s="182"/>
      <c r="I1534" s="182"/>
    </row>
    <row r="1535" spans="1:9">
      <c r="A1535" s="136" t="s">
        <v>149</v>
      </c>
      <c r="B1535" s="149" t="s">
        <v>273</v>
      </c>
      <c r="C1535" s="130">
        <v>93.33</v>
      </c>
      <c r="D1535" s="130">
        <v>98.82</v>
      </c>
      <c r="E1535" s="132" t="s">
        <v>701</v>
      </c>
      <c r="G1535" s="182"/>
      <c r="H1535" s="182"/>
      <c r="I1535" s="182"/>
    </row>
    <row r="1536" spans="1:9">
      <c r="A1536" s="136" t="s">
        <v>150</v>
      </c>
      <c r="B1536" s="149" t="s">
        <v>273</v>
      </c>
      <c r="C1536" s="130">
        <v>36.46</v>
      </c>
      <c r="D1536" s="130">
        <v>39.229999999999997</v>
      </c>
      <c r="E1536" s="132" t="s">
        <v>701</v>
      </c>
      <c r="G1536" s="182"/>
      <c r="H1536" s="182"/>
      <c r="I1536" s="182"/>
    </row>
    <row r="1537" spans="1:9">
      <c r="A1537" s="136" t="s">
        <v>151</v>
      </c>
      <c r="B1537" s="149" t="s">
        <v>273</v>
      </c>
      <c r="C1537" s="130">
        <v>76.8</v>
      </c>
      <c r="D1537" s="130">
        <v>82.01</v>
      </c>
      <c r="E1537" s="132" t="s">
        <v>701</v>
      </c>
      <c r="G1537" s="182"/>
      <c r="H1537" s="182"/>
      <c r="I1537" s="182"/>
    </row>
    <row r="1538" spans="1:9">
      <c r="A1538" s="136" t="s">
        <v>152</v>
      </c>
      <c r="B1538" s="149" t="s">
        <v>273</v>
      </c>
      <c r="C1538" s="130">
        <v>58.43</v>
      </c>
      <c r="D1538" s="130">
        <v>61.82</v>
      </c>
      <c r="E1538" s="132" t="s">
        <v>701</v>
      </c>
      <c r="G1538" s="182"/>
      <c r="H1538" s="182"/>
      <c r="I1538" s="182"/>
    </row>
    <row r="1539" spans="1:9">
      <c r="A1539" s="136" t="s">
        <v>153</v>
      </c>
      <c r="B1539" s="149" t="s">
        <v>273</v>
      </c>
      <c r="C1539" s="130">
        <v>96.88</v>
      </c>
      <c r="D1539" s="130">
        <v>103.53</v>
      </c>
      <c r="E1539" s="132" t="s">
        <v>701</v>
      </c>
      <c r="G1539" s="182"/>
      <c r="H1539" s="182"/>
      <c r="I1539" s="182"/>
    </row>
    <row r="1540" spans="1:9">
      <c r="A1540" s="136" t="s">
        <v>154</v>
      </c>
      <c r="B1540" s="149" t="s">
        <v>273</v>
      </c>
      <c r="C1540" s="130">
        <v>45.15</v>
      </c>
      <c r="D1540" s="130">
        <v>47.95</v>
      </c>
      <c r="E1540" s="132" t="s">
        <v>701</v>
      </c>
      <c r="G1540" s="182"/>
      <c r="H1540" s="182"/>
      <c r="I1540" s="182"/>
    </row>
    <row r="1541" spans="1:9">
      <c r="A1541" s="136" t="s">
        <v>155</v>
      </c>
      <c r="B1541" s="149" t="s">
        <v>273</v>
      </c>
      <c r="C1541" s="130">
        <v>70.680000000000007</v>
      </c>
      <c r="D1541" s="130">
        <v>74.87</v>
      </c>
      <c r="E1541" s="130">
        <v>82.84</v>
      </c>
      <c r="G1541" s="182"/>
      <c r="H1541" s="182"/>
      <c r="I1541" s="182"/>
    </row>
    <row r="1542" spans="1:9">
      <c r="A1542" s="136" t="s">
        <v>255</v>
      </c>
      <c r="B1542" s="149" t="s">
        <v>273</v>
      </c>
      <c r="C1542" s="130">
        <v>98.24</v>
      </c>
      <c r="D1542" s="130">
        <v>104.09</v>
      </c>
      <c r="E1542" s="130">
        <v>115.14</v>
      </c>
      <c r="G1542" s="182"/>
      <c r="H1542" s="182"/>
      <c r="I1542" s="182"/>
    </row>
    <row r="1543" spans="1:9">
      <c r="A1543" s="136" t="s">
        <v>156</v>
      </c>
      <c r="B1543" s="149" t="s">
        <v>273</v>
      </c>
      <c r="C1543" s="130">
        <v>98.69</v>
      </c>
      <c r="D1543" s="130">
        <v>105.5</v>
      </c>
      <c r="E1543" s="132" t="s">
        <v>701</v>
      </c>
      <c r="G1543" s="182"/>
      <c r="H1543" s="182"/>
      <c r="I1543" s="182"/>
    </row>
    <row r="1544" spans="1:9">
      <c r="A1544" s="136" t="s">
        <v>157</v>
      </c>
      <c r="B1544" s="149" t="s">
        <v>273</v>
      </c>
      <c r="C1544" s="130">
        <v>65.290000000000006</v>
      </c>
      <c r="D1544" s="130">
        <v>69.39</v>
      </c>
      <c r="E1544" s="132" t="s">
        <v>701</v>
      </c>
      <c r="G1544" s="182"/>
      <c r="H1544" s="182"/>
      <c r="I1544" s="182"/>
    </row>
    <row r="1545" spans="1:9">
      <c r="A1545" s="136" t="s">
        <v>158</v>
      </c>
      <c r="B1545" s="149" t="s">
        <v>273</v>
      </c>
      <c r="C1545" s="130">
        <v>126.43</v>
      </c>
      <c r="D1545" s="130">
        <v>135</v>
      </c>
      <c r="E1545" s="132" t="s">
        <v>701</v>
      </c>
      <c r="G1545" s="182"/>
      <c r="H1545" s="182"/>
      <c r="I1545" s="182"/>
    </row>
    <row r="1546" spans="1:9">
      <c r="A1546" s="136" t="s">
        <v>159</v>
      </c>
      <c r="B1546" s="149" t="s">
        <v>273</v>
      </c>
      <c r="C1546" s="130">
        <v>42.02</v>
      </c>
      <c r="D1546" s="130">
        <v>44.58</v>
      </c>
      <c r="E1546" s="132" t="s">
        <v>701</v>
      </c>
      <c r="G1546" s="182"/>
      <c r="H1546" s="182"/>
      <c r="I1546" s="182"/>
    </row>
    <row r="1547" spans="1:9">
      <c r="A1547" s="136" t="s">
        <v>160</v>
      </c>
      <c r="B1547" s="149" t="s">
        <v>273</v>
      </c>
      <c r="C1547" s="130">
        <v>58.83</v>
      </c>
      <c r="D1547" s="130">
        <v>62.96</v>
      </c>
      <c r="E1547" s="132" t="s">
        <v>701</v>
      </c>
      <c r="G1547" s="182"/>
      <c r="H1547" s="182"/>
      <c r="I1547" s="182"/>
    </row>
    <row r="1548" spans="1:9">
      <c r="A1548" s="136" t="s">
        <v>161</v>
      </c>
      <c r="B1548" s="149" t="s">
        <v>273</v>
      </c>
      <c r="C1548" s="130">
        <v>82.77</v>
      </c>
      <c r="D1548" s="130">
        <v>88.52</v>
      </c>
      <c r="E1548" s="132" t="s">
        <v>701</v>
      </c>
      <c r="G1548" s="182"/>
      <c r="H1548" s="182"/>
      <c r="I1548" s="182"/>
    </row>
    <row r="1549" spans="1:9">
      <c r="A1549" s="136" t="s">
        <v>40</v>
      </c>
      <c r="B1549" s="149" t="s">
        <v>273</v>
      </c>
      <c r="C1549" s="130">
        <v>90.93</v>
      </c>
      <c r="D1549" s="130">
        <v>96.6</v>
      </c>
      <c r="E1549" s="132" t="s">
        <v>701</v>
      </c>
      <c r="G1549" s="182"/>
      <c r="H1549" s="182"/>
      <c r="I1549" s="182"/>
    </row>
    <row r="1550" spans="1:9">
      <c r="A1550" s="136" t="s">
        <v>256</v>
      </c>
      <c r="B1550" s="149" t="s">
        <v>273</v>
      </c>
      <c r="C1550" s="130">
        <v>62.65</v>
      </c>
      <c r="D1550" s="130">
        <v>66.88</v>
      </c>
      <c r="E1550" s="132" t="s">
        <v>701</v>
      </c>
      <c r="G1550" s="182"/>
      <c r="H1550" s="182"/>
      <c r="I1550" s="182"/>
    </row>
    <row r="1551" spans="1:9">
      <c r="A1551" s="136" t="s">
        <v>257</v>
      </c>
      <c r="B1551" s="149" t="s">
        <v>273</v>
      </c>
      <c r="C1551" s="130">
        <v>77.959999999999994</v>
      </c>
      <c r="D1551" s="130">
        <v>83.04</v>
      </c>
      <c r="E1551" s="132" t="s">
        <v>701</v>
      </c>
      <c r="G1551" s="182"/>
      <c r="H1551" s="182"/>
      <c r="I1551" s="182"/>
    </row>
    <row r="1552" spans="1:9">
      <c r="A1552" s="136" t="s">
        <v>258</v>
      </c>
      <c r="B1552" s="149" t="s">
        <v>273</v>
      </c>
      <c r="C1552" s="130">
        <v>117.01</v>
      </c>
      <c r="D1552" s="130">
        <v>124.59</v>
      </c>
      <c r="E1552" s="132" t="s">
        <v>701</v>
      </c>
      <c r="G1552" s="182"/>
      <c r="H1552" s="182"/>
      <c r="I1552" s="182"/>
    </row>
    <row r="1553" spans="1:9">
      <c r="A1553" s="136" t="s">
        <v>162</v>
      </c>
      <c r="B1553" s="149" t="s">
        <v>273</v>
      </c>
      <c r="C1553" s="130">
        <v>56.92</v>
      </c>
      <c r="D1553" s="130">
        <v>60.39</v>
      </c>
      <c r="E1553" s="130">
        <v>67.02</v>
      </c>
      <c r="G1553" s="182"/>
      <c r="H1553" s="182"/>
      <c r="I1553" s="182"/>
    </row>
    <row r="1554" spans="1:9">
      <c r="A1554" s="136" t="s">
        <v>163</v>
      </c>
      <c r="B1554" s="149" t="s">
        <v>273</v>
      </c>
      <c r="C1554" s="130">
        <v>55.98</v>
      </c>
      <c r="D1554" s="130">
        <v>59.29</v>
      </c>
      <c r="E1554" s="130">
        <v>65.06</v>
      </c>
      <c r="G1554" s="182"/>
      <c r="H1554" s="182"/>
      <c r="I1554" s="182"/>
    </row>
    <row r="1555" spans="1:9">
      <c r="A1555" s="136" t="s">
        <v>164</v>
      </c>
      <c r="B1555" s="149" t="s">
        <v>273</v>
      </c>
      <c r="C1555" s="130">
        <v>73.599999999999994</v>
      </c>
      <c r="D1555" s="130">
        <v>78.239999999999995</v>
      </c>
      <c r="E1555" s="132" t="s">
        <v>701</v>
      </c>
      <c r="G1555" s="182"/>
      <c r="H1555" s="182"/>
      <c r="I1555" s="182"/>
    </row>
    <row r="1556" spans="1:9">
      <c r="A1556" s="136" t="s">
        <v>165</v>
      </c>
      <c r="B1556" s="149" t="s">
        <v>273</v>
      </c>
      <c r="C1556" s="130">
        <v>35.49</v>
      </c>
      <c r="D1556" s="130">
        <v>37.5</v>
      </c>
      <c r="E1556" s="130">
        <v>41.77</v>
      </c>
      <c r="G1556" s="182"/>
      <c r="H1556" s="182"/>
      <c r="I1556" s="182"/>
    </row>
    <row r="1557" spans="1:9">
      <c r="A1557" s="136" t="s">
        <v>166</v>
      </c>
      <c r="B1557" s="149" t="s">
        <v>273</v>
      </c>
      <c r="C1557" s="130">
        <v>44.12</v>
      </c>
      <c r="D1557" s="130">
        <v>46.68</v>
      </c>
      <c r="E1557" s="132" t="s">
        <v>701</v>
      </c>
      <c r="G1557" s="182"/>
      <c r="H1557" s="182"/>
      <c r="I1557" s="182"/>
    </row>
    <row r="1558" spans="1:9">
      <c r="A1558" s="136" t="s">
        <v>167</v>
      </c>
      <c r="B1558" s="149" t="s">
        <v>273</v>
      </c>
      <c r="C1558" s="130">
        <v>75.33</v>
      </c>
      <c r="D1558" s="130">
        <v>80.69</v>
      </c>
      <c r="E1558" s="132" t="s">
        <v>701</v>
      </c>
      <c r="G1558" s="182"/>
      <c r="H1558" s="182"/>
      <c r="I1558" s="182"/>
    </row>
    <row r="1559" spans="1:9">
      <c r="A1559" s="136" t="s">
        <v>168</v>
      </c>
      <c r="B1559" s="149" t="s">
        <v>273</v>
      </c>
      <c r="C1559" s="130">
        <v>67.650000000000006</v>
      </c>
      <c r="D1559" s="130">
        <v>71.599999999999994</v>
      </c>
      <c r="E1559" s="132" t="s">
        <v>701</v>
      </c>
      <c r="G1559" s="182"/>
      <c r="H1559" s="182"/>
      <c r="I1559" s="182"/>
    </row>
    <row r="1560" spans="1:9">
      <c r="A1560" s="136" t="s">
        <v>169</v>
      </c>
      <c r="B1560" s="149" t="s">
        <v>273</v>
      </c>
      <c r="C1560" s="130">
        <v>76.03</v>
      </c>
      <c r="D1560" s="130">
        <v>80.959999999999994</v>
      </c>
      <c r="E1560" s="132" t="s">
        <v>701</v>
      </c>
      <c r="G1560" s="182"/>
      <c r="H1560" s="182"/>
      <c r="I1560" s="182"/>
    </row>
    <row r="1561" spans="1:9">
      <c r="A1561" s="136" t="s">
        <v>170</v>
      </c>
      <c r="B1561" s="149" t="s">
        <v>273</v>
      </c>
      <c r="C1561" s="130">
        <v>45.36</v>
      </c>
      <c r="D1561" s="130">
        <v>48.35</v>
      </c>
      <c r="E1561" s="132" t="s">
        <v>701</v>
      </c>
      <c r="G1561" s="182"/>
      <c r="H1561" s="182"/>
      <c r="I1561" s="182"/>
    </row>
    <row r="1562" spans="1:9">
      <c r="A1562" s="136" t="s">
        <v>171</v>
      </c>
      <c r="B1562" s="149" t="s">
        <v>273</v>
      </c>
      <c r="C1562" s="130">
        <v>90.97</v>
      </c>
      <c r="D1562" s="130">
        <v>96.69</v>
      </c>
      <c r="E1562" s="132" t="s">
        <v>701</v>
      </c>
      <c r="G1562" s="182"/>
      <c r="H1562" s="182"/>
      <c r="I1562" s="182"/>
    </row>
    <row r="1563" spans="1:9">
      <c r="A1563" s="136" t="s">
        <v>172</v>
      </c>
      <c r="B1563" s="149" t="s">
        <v>273</v>
      </c>
      <c r="C1563" s="130">
        <v>72.39</v>
      </c>
      <c r="D1563" s="130">
        <v>77.42</v>
      </c>
      <c r="E1563" s="132" t="s">
        <v>701</v>
      </c>
      <c r="G1563" s="182"/>
      <c r="H1563" s="182"/>
      <c r="I1563" s="182"/>
    </row>
    <row r="1564" spans="1:9">
      <c r="A1564" s="136" t="s">
        <v>175</v>
      </c>
      <c r="B1564" s="149" t="s">
        <v>273</v>
      </c>
      <c r="C1564" s="130">
        <v>63.9</v>
      </c>
      <c r="D1564" s="130">
        <v>67.38</v>
      </c>
      <c r="E1564" s="132" t="s">
        <v>701</v>
      </c>
      <c r="G1564" s="182"/>
      <c r="H1564" s="182"/>
      <c r="I1564" s="182"/>
    </row>
    <row r="1565" spans="1:9">
      <c r="A1565" s="136" t="s">
        <v>173</v>
      </c>
      <c r="B1565" s="149" t="s">
        <v>273</v>
      </c>
      <c r="C1565" s="130">
        <v>134.63</v>
      </c>
      <c r="D1565" s="130">
        <v>142.08000000000001</v>
      </c>
      <c r="E1565" s="132" t="s">
        <v>701</v>
      </c>
      <c r="G1565" s="182"/>
      <c r="H1565" s="182"/>
      <c r="I1565" s="182"/>
    </row>
    <row r="1566" spans="1:9">
      <c r="A1566" s="136" t="s">
        <v>174</v>
      </c>
      <c r="B1566" s="149" t="s">
        <v>273</v>
      </c>
      <c r="C1566" s="130">
        <v>50.38</v>
      </c>
      <c r="D1566" s="130">
        <v>54.16</v>
      </c>
      <c r="E1566" s="132" t="s">
        <v>701</v>
      </c>
      <c r="G1566" s="182"/>
      <c r="H1566" s="182"/>
      <c r="I1566" s="182"/>
    </row>
    <row r="1567" spans="1:9">
      <c r="A1567" s="136" t="s">
        <v>176</v>
      </c>
      <c r="B1567" s="149" t="s">
        <v>273</v>
      </c>
      <c r="C1567" s="130">
        <v>77.42</v>
      </c>
      <c r="D1567" s="130">
        <v>82.43</v>
      </c>
      <c r="E1567" s="132" t="s">
        <v>701</v>
      </c>
      <c r="G1567" s="182"/>
      <c r="H1567" s="182"/>
      <c r="I1567" s="182"/>
    </row>
    <row r="1568" spans="1:9">
      <c r="A1568" s="136" t="s">
        <v>259</v>
      </c>
      <c r="B1568" s="149" t="s">
        <v>273</v>
      </c>
      <c r="C1568" s="130">
        <v>71.48</v>
      </c>
      <c r="D1568" s="130">
        <v>75.62</v>
      </c>
      <c r="E1568" s="132" t="s">
        <v>701</v>
      </c>
      <c r="G1568" s="182"/>
      <c r="H1568" s="182"/>
      <c r="I1568" s="182"/>
    </row>
    <row r="1569" spans="1:9">
      <c r="A1569" s="136" t="s">
        <v>260</v>
      </c>
      <c r="B1569" s="149" t="s">
        <v>273</v>
      </c>
      <c r="C1569" s="130">
        <v>95.01</v>
      </c>
      <c r="D1569" s="130">
        <v>100.17</v>
      </c>
      <c r="E1569" s="132" t="s">
        <v>701</v>
      </c>
      <c r="G1569" s="182"/>
      <c r="H1569" s="182"/>
      <c r="I1569" s="182"/>
    </row>
    <row r="1570" spans="1:9">
      <c r="A1570" s="136" t="s">
        <v>177</v>
      </c>
      <c r="B1570" s="149" t="s">
        <v>273</v>
      </c>
      <c r="C1570" s="130">
        <v>59.03</v>
      </c>
      <c r="D1570" s="130">
        <v>63.99</v>
      </c>
      <c r="E1570" s="132" t="s">
        <v>701</v>
      </c>
      <c r="G1570" s="182"/>
      <c r="H1570" s="182"/>
      <c r="I1570" s="182"/>
    </row>
    <row r="1571" spans="1:9">
      <c r="A1571" s="136" t="s">
        <v>178</v>
      </c>
      <c r="B1571" s="149" t="s">
        <v>273</v>
      </c>
      <c r="C1571" s="130">
        <v>86.65</v>
      </c>
      <c r="D1571" s="130">
        <v>92.6</v>
      </c>
      <c r="E1571" s="132" t="s">
        <v>701</v>
      </c>
      <c r="G1571" s="182"/>
      <c r="H1571" s="182"/>
      <c r="I1571" s="182"/>
    </row>
    <row r="1572" spans="1:9">
      <c r="A1572" s="136" t="s">
        <v>179</v>
      </c>
      <c r="B1572" s="149" t="s">
        <v>273</v>
      </c>
      <c r="C1572" s="130">
        <v>100.4</v>
      </c>
      <c r="D1572" s="130">
        <v>106.74</v>
      </c>
      <c r="E1572" s="130">
        <v>116.4</v>
      </c>
      <c r="G1572" s="182"/>
      <c r="H1572" s="182"/>
      <c r="I1572" s="182"/>
    </row>
    <row r="1573" spans="1:9">
      <c r="A1573" s="136" t="s">
        <v>180</v>
      </c>
      <c r="B1573" s="149" t="s">
        <v>273</v>
      </c>
      <c r="C1573" s="130">
        <v>68.84</v>
      </c>
      <c r="D1573" s="130">
        <v>73.7</v>
      </c>
      <c r="E1573" s="130">
        <v>82.14</v>
      </c>
      <c r="G1573" s="182"/>
      <c r="H1573" s="182"/>
      <c r="I1573" s="182"/>
    </row>
    <row r="1574" spans="1:9">
      <c r="A1574" s="136" t="s">
        <v>181</v>
      </c>
      <c r="B1574" s="149" t="s">
        <v>273</v>
      </c>
      <c r="C1574" s="130">
        <v>40.020000000000003</v>
      </c>
      <c r="D1574" s="130">
        <v>42.28</v>
      </c>
      <c r="E1574" s="130">
        <v>46.8</v>
      </c>
      <c r="G1574" s="182"/>
      <c r="H1574" s="182"/>
      <c r="I1574" s="182"/>
    </row>
    <row r="1575" spans="1:9">
      <c r="A1575" s="136" t="s">
        <v>182</v>
      </c>
      <c r="B1575" s="149" t="s">
        <v>273</v>
      </c>
      <c r="C1575" s="130">
        <v>51.15</v>
      </c>
      <c r="D1575" s="130">
        <v>54.95</v>
      </c>
      <c r="E1575" s="130">
        <v>60.1</v>
      </c>
      <c r="G1575" s="182"/>
      <c r="H1575" s="182"/>
      <c r="I1575" s="182"/>
    </row>
    <row r="1576" spans="1:9">
      <c r="A1576" s="136" t="s">
        <v>261</v>
      </c>
      <c r="B1576" s="149" t="s">
        <v>273</v>
      </c>
      <c r="C1576" s="130">
        <v>79.27</v>
      </c>
      <c r="D1576" s="130">
        <v>84.41</v>
      </c>
      <c r="E1576" s="130">
        <v>91.64</v>
      </c>
      <c r="G1576" s="182"/>
      <c r="H1576" s="182"/>
      <c r="I1576" s="182"/>
    </row>
    <row r="1577" spans="1:9">
      <c r="A1577" s="136" t="s">
        <v>184</v>
      </c>
      <c r="B1577" s="149" t="s">
        <v>273</v>
      </c>
      <c r="C1577" s="130">
        <v>62.06</v>
      </c>
      <c r="D1577" s="130">
        <v>66.28</v>
      </c>
      <c r="E1577" s="132" t="s">
        <v>701</v>
      </c>
      <c r="G1577" s="182"/>
      <c r="H1577" s="182"/>
      <c r="I1577" s="182"/>
    </row>
    <row r="1578" spans="1:9">
      <c r="A1578" s="136" t="s">
        <v>262</v>
      </c>
      <c r="B1578" s="149" t="s">
        <v>273</v>
      </c>
      <c r="C1578" s="130">
        <v>81.44</v>
      </c>
      <c r="D1578" s="130">
        <v>87.03</v>
      </c>
      <c r="E1578" s="132" t="s">
        <v>701</v>
      </c>
      <c r="G1578" s="182"/>
      <c r="H1578" s="182"/>
      <c r="I1578" s="182"/>
    </row>
    <row r="1579" spans="1:9">
      <c r="A1579" s="136" t="s">
        <v>185</v>
      </c>
      <c r="B1579" s="149" t="s">
        <v>273</v>
      </c>
      <c r="C1579" s="130">
        <v>55.62</v>
      </c>
      <c r="D1579" s="130">
        <v>58.92</v>
      </c>
      <c r="E1579" s="132" t="s">
        <v>701</v>
      </c>
      <c r="G1579" s="182"/>
      <c r="H1579" s="182"/>
      <c r="I1579" s="182"/>
    </row>
    <row r="1580" spans="1:9">
      <c r="A1580" s="136" t="s">
        <v>186</v>
      </c>
      <c r="B1580" s="149" t="s">
        <v>273</v>
      </c>
      <c r="C1580" s="130">
        <v>60.55</v>
      </c>
      <c r="D1580" s="130">
        <v>63.92</v>
      </c>
      <c r="E1580" s="132" t="s">
        <v>701</v>
      </c>
      <c r="G1580" s="182"/>
      <c r="H1580" s="182"/>
      <c r="I1580" s="182"/>
    </row>
    <row r="1581" spans="1:9">
      <c r="A1581" s="136" t="s">
        <v>263</v>
      </c>
      <c r="B1581" s="149" t="s">
        <v>273</v>
      </c>
      <c r="C1581" s="130">
        <v>81.66</v>
      </c>
      <c r="D1581" s="130">
        <v>86.48</v>
      </c>
      <c r="E1581" s="132" t="s">
        <v>701</v>
      </c>
      <c r="G1581" s="182"/>
      <c r="H1581" s="182"/>
      <c r="I1581" s="182"/>
    </row>
    <row r="1582" spans="1:9">
      <c r="A1582" s="136" t="s">
        <v>187</v>
      </c>
      <c r="B1582" s="149" t="s">
        <v>273</v>
      </c>
      <c r="C1582" s="130">
        <v>82.96</v>
      </c>
      <c r="D1582" s="130">
        <v>88.01</v>
      </c>
      <c r="E1582" s="132" t="s">
        <v>701</v>
      </c>
      <c r="G1582" s="182"/>
      <c r="H1582" s="182"/>
      <c r="I1582" s="182"/>
    </row>
    <row r="1583" spans="1:9" ht="15.75" thickBot="1">
      <c r="A1583" s="136" t="s">
        <v>188</v>
      </c>
      <c r="B1583" s="149" t="s">
        <v>273</v>
      </c>
      <c r="C1583" s="130">
        <v>43.89</v>
      </c>
      <c r="D1583" s="130">
        <v>46.35</v>
      </c>
      <c r="E1583" s="133" t="s">
        <v>701</v>
      </c>
      <c r="G1583" s="182"/>
      <c r="H1583" s="182"/>
      <c r="I1583" s="182"/>
    </row>
    <row r="1584" spans="1:9">
      <c r="A1584" s="136" t="s">
        <v>42</v>
      </c>
      <c r="B1584" s="149" t="s">
        <v>274</v>
      </c>
      <c r="C1584" s="130">
        <v>52.99</v>
      </c>
      <c r="D1584" s="130">
        <v>56.27</v>
      </c>
      <c r="E1584" s="131" t="s">
        <v>701</v>
      </c>
      <c r="G1584" s="182"/>
      <c r="H1584" s="182"/>
      <c r="I1584" s="182"/>
    </row>
    <row r="1585" spans="1:9">
      <c r="A1585" s="136" t="s">
        <v>43</v>
      </c>
      <c r="B1585" s="149" t="s">
        <v>274</v>
      </c>
      <c r="C1585" s="130">
        <v>74.67</v>
      </c>
      <c r="D1585" s="130">
        <v>79.260000000000005</v>
      </c>
      <c r="E1585" s="132" t="s">
        <v>701</v>
      </c>
      <c r="G1585" s="182"/>
      <c r="H1585" s="182"/>
      <c r="I1585" s="182"/>
    </row>
    <row r="1586" spans="1:9">
      <c r="A1586" s="136" t="s">
        <v>44</v>
      </c>
      <c r="B1586" s="149" t="s">
        <v>274</v>
      </c>
      <c r="C1586" s="130">
        <v>30.66</v>
      </c>
      <c r="D1586" s="130">
        <v>32.409999999999997</v>
      </c>
      <c r="E1586" s="132" t="s">
        <v>701</v>
      </c>
      <c r="G1586" s="182"/>
      <c r="H1586" s="182"/>
      <c r="I1586" s="182"/>
    </row>
    <row r="1587" spans="1:9">
      <c r="A1587" s="136" t="s">
        <v>45</v>
      </c>
      <c r="B1587" s="149" t="s">
        <v>274</v>
      </c>
      <c r="C1587" s="130">
        <v>35.869999999999997</v>
      </c>
      <c r="D1587" s="130">
        <v>37.909999999999997</v>
      </c>
      <c r="E1587" s="132" t="s">
        <v>701</v>
      </c>
      <c r="G1587" s="182"/>
      <c r="H1587" s="182"/>
      <c r="I1587" s="182"/>
    </row>
    <row r="1588" spans="1:9">
      <c r="A1588" s="136" t="s">
        <v>46</v>
      </c>
      <c r="B1588" s="149" t="s">
        <v>274</v>
      </c>
      <c r="C1588" s="130">
        <v>44.2</v>
      </c>
      <c r="D1588" s="130">
        <v>46.86</v>
      </c>
      <c r="E1588" s="132" t="s">
        <v>701</v>
      </c>
      <c r="G1588" s="182"/>
      <c r="H1588" s="182"/>
      <c r="I1588" s="182"/>
    </row>
    <row r="1589" spans="1:9">
      <c r="A1589" s="136" t="s">
        <v>47</v>
      </c>
      <c r="B1589" s="149" t="s">
        <v>274</v>
      </c>
      <c r="C1589" s="130">
        <v>43.17</v>
      </c>
      <c r="D1589" s="130">
        <v>46.12</v>
      </c>
      <c r="E1589" s="132" t="s">
        <v>701</v>
      </c>
      <c r="G1589" s="182"/>
      <c r="H1589" s="182"/>
      <c r="I1589" s="182"/>
    </row>
    <row r="1590" spans="1:9">
      <c r="A1590" s="136" t="s">
        <v>48</v>
      </c>
      <c r="B1590" s="149" t="s">
        <v>274</v>
      </c>
      <c r="C1590" s="130">
        <v>40.85</v>
      </c>
      <c r="D1590" s="130">
        <v>43.27</v>
      </c>
      <c r="E1590" s="132" t="s">
        <v>701</v>
      </c>
      <c r="G1590" s="182"/>
      <c r="H1590" s="182"/>
      <c r="I1590" s="182"/>
    </row>
    <row r="1591" spans="1:9">
      <c r="A1591" s="136" t="s">
        <v>49</v>
      </c>
      <c r="B1591" s="149" t="s">
        <v>274</v>
      </c>
      <c r="C1591" s="130">
        <v>54.99</v>
      </c>
      <c r="D1591" s="130">
        <v>58.88</v>
      </c>
      <c r="E1591" s="132" t="s">
        <v>701</v>
      </c>
      <c r="G1591" s="182"/>
      <c r="H1591" s="182"/>
      <c r="I1591" s="182"/>
    </row>
    <row r="1592" spans="1:9">
      <c r="A1592" s="136" t="s">
        <v>50</v>
      </c>
      <c r="B1592" s="149" t="s">
        <v>274</v>
      </c>
      <c r="C1592" s="130">
        <v>70.099999999999994</v>
      </c>
      <c r="D1592" s="130">
        <v>74.239999999999995</v>
      </c>
      <c r="E1592" s="132" t="s">
        <v>701</v>
      </c>
      <c r="G1592" s="182"/>
      <c r="H1592" s="182"/>
      <c r="I1592" s="182"/>
    </row>
    <row r="1593" spans="1:9">
      <c r="A1593" s="136" t="s">
        <v>238</v>
      </c>
      <c r="B1593" s="149" t="s">
        <v>274</v>
      </c>
      <c r="C1593" s="130">
        <v>94.59</v>
      </c>
      <c r="D1593" s="130">
        <v>100.04</v>
      </c>
      <c r="E1593" s="132" t="s">
        <v>701</v>
      </c>
      <c r="G1593" s="182"/>
      <c r="H1593" s="182"/>
      <c r="I1593" s="182"/>
    </row>
    <row r="1594" spans="1:9">
      <c r="A1594" s="136" t="s">
        <v>51</v>
      </c>
      <c r="B1594" s="149" t="s">
        <v>274</v>
      </c>
      <c r="C1594" s="130">
        <v>86.58</v>
      </c>
      <c r="D1594" s="130">
        <v>92.89</v>
      </c>
      <c r="E1594" s="132" t="s">
        <v>701</v>
      </c>
      <c r="G1594" s="182"/>
      <c r="H1594" s="182"/>
      <c r="I1594" s="182"/>
    </row>
    <row r="1595" spans="1:9">
      <c r="A1595" s="136" t="s">
        <v>52</v>
      </c>
      <c r="B1595" s="149" t="s">
        <v>274</v>
      </c>
      <c r="C1595" s="130">
        <v>93.62</v>
      </c>
      <c r="D1595" s="130">
        <v>99.87</v>
      </c>
      <c r="E1595" s="132" t="s">
        <v>701</v>
      </c>
      <c r="G1595" s="182"/>
      <c r="H1595" s="182"/>
      <c r="I1595" s="182"/>
    </row>
    <row r="1596" spans="1:9">
      <c r="A1596" s="136" t="s">
        <v>239</v>
      </c>
      <c r="B1596" s="149" t="s">
        <v>274</v>
      </c>
      <c r="C1596" s="130">
        <v>124.16</v>
      </c>
      <c r="D1596" s="130">
        <v>131.72</v>
      </c>
      <c r="E1596" s="132" t="s">
        <v>701</v>
      </c>
      <c r="G1596" s="182"/>
      <c r="H1596" s="182"/>
      <c r="I1596" s="182"/>
    </row>
    <row r="1597" spans="1:9">
      <c r="A1597" s="136" t="s">
        <v>53</v>
      </c>
      <c r="B1597" s="149" t="s">
        <v>274</v>
      </c>
      <c r="C1597" s="130">
        <v>77.64</v>
      </c>
      <c r="D1597" s="130">
        <v>83.24</v>
      </c>
      <c r="E1597" s="132" t="s">
        <v>701</v>
      </c>
      <c r="G1597" s="182"/>
      <c r="H1597" s="182"/>
      <c r="I1597" s="182"/>
    </row>
    <row r="1598" spans="1:9">
      <c r="A1598" s="136" t="s">
        <v>54</v>
      </c>
      <c r="B1598" s="149" t="s">
        <v>274</v>
      </c>
      <c r="C1598" s="130">
        <v>107.6</v>
      </c>
      <c r="D1598" s="130">
        <v>113.16</v>
      </c>
      <c r="E1598" s="132" t="s">
        <v>701</v>
      </c>
      <c r="G1598" s="182"/>
      <c r="H1598" s="182"/>
      <c r="I1598" s="182"/>
    </row>
    <row r="1599" spans="1:9">
      <c r="A1599" s="136" t="s">
        <v>240</v>
      </c>
      <c r="B1599" s="149" t="s">
        <v>274</v>
      </c>
      <c r="C1599" s="130">
        <v>71.33</v>
      </c>
      <c r="D1599" s="130">
        <v>75.38</v>
      </c>
      <c r="E1599" s="132" t="s">
        <v>701</v>
      </c>
      <c r="G1599" s="182"/>
      <c r="H1599" s="182"/>
      <c r="I1599" s="182"/>
    </row>
    <row r="1600" spans="1:9">
      <c r="A1600" s="136" t="s">
        <v>241</v>
      </c>
      <c r="B1600" s="149" t="s">
        <v>274</v>
      </c>
      <c r="C1600" s="130">
        <v>75.069999999999993</v>
      </c>
      <c r="D1600" s="130">
        <v>79.63</v>
      </c>
      <c r="E1600" s="132" t="s">
        <v>701</v>
      </c>
      <c r="G1600" s="182"/>
      <c r="H1600" s="182"/>
      <c r="I1600" s="182"/>
    </row>
    <row r="1601" spans="1:9">
      <c r="A1601" s="136" t="s">
        <v>55</v>
      </c>
      <c r="B1601" s="149" t="s">
        <v>274</v>
      </c>
      <c r="C1601" s="130">
        <v>89.73</v>
      </c>
      <c r="D1601" s="130">
        <v>95.67</v>
      </c>
      <c r="E1601" s="132" t="s">
        <v>701</v>
      </c>
      <c r="G1601" s="182"/>
      <c r="H1601" s="182"/>
      <c r="I1601" s="182"/>
    </row>
    <row r="1602" spans="1:9">
      <c r="A1602" s="136" t="s">
        <v>56</v>
      </c>
      <c r="B1602" s="149" t="s">
        <v>274</v>
      </c>
      <c r="C1602" s="130">
        <v>71.819999999999993</v>
      </c>
      <c r="D1602" s="130">
        <v>76.290000000000006</v>
      </c>
      <c r="E1602" s="132" t="s">
        <v>701</v>
      </c>
      <c r="G1602" s="182"/>
      <c r="H1602" s="182"/>
      <c r="I1602" s="182"/>
    </row>
    <row r="1603" spans="1:9">
      <c r="A1603" s="136" t="s">
        <v>57</v>
      </c>
      <c r="B1603" s="149" t="s">
        <v>274</v>
      </c>
      <c r="C1603" s="130">
        <v>114.91</v>
      </c>
      <c r="D1603" s="130">
        <v>121.64</v>
      </c>
      <c r="E1603" s="132" t="s">
        <v>701</v>
      </c>
      <c r="G1603" s="182"/>
      <c r="H1603" s="182"/>
      <c r="I1603" s="182"/>
    </row>
    <row r="1604" spans="1:9">
      <c r="A1604" s="136" t="s">
        <v>58</v>
      </c>
      <c r="B1604" s="149" t="s">
        <v>274</v>
      </c>
      <c r="C1604" s="130">
        <v>96.8</v>
      </c>
      <c r="D1604" s="130">
        <v>102.56</v>
      </c>
      <c r="E1604" s="132" t="s">
        <v>701</v>
      </c>
      <c r="G1604" s="182"/>
      <c r="H1604" s="182"/>
      <c r="I1604" s="182"/>
    </row>
    <row r="1605" spans="1:9">
      <c r="A1605" s="136" t="s">
        <v>59</v>
      </c>
      <c r="B1605" s="149" t="s">
        <v>274</v>
      </c>
      <c r="C1605" s="130">
        <v>46.38</v>
      </c>
      <c r="D1605" s="130">
        <v>49.18</v>
      </c>
      <c r="E1605" s="132" t="s">
        <v>701</v>
      </c>
      <c r="G1605" s="182"/>
      <c r="H1605" s="182"/>
      <c r="I1605" s="182"/>
    </row>
    <row r="1606" spans="1:9">
      <c r="A1606" s="136" t="s">
        <v>60</v>
      </c>
      <c r="B1606" s="149" t="s">
        <v>274</v>
      </c>
      <c r="C1606" s="130">
        <v>41.13</v>
      </c>
      <c r="D1606" s="130">
        <v>43.38</v>
      </c>
      <c r="E1606" s="132" t="s">
        <v>701</v>
      </c>
      <c r="G1606" s="182"/>
      <c r="H1606" s="182"/>
      <c r="I1606" s="182"/>
    </row>
    <row r="1607" spans="1:9">
      <c r="A1607" s="136" t="s">
        <v>61</v>
      </c>
      <c r="B1607" s="149" t="s">
        <v>274</v>
      </c>
      <c r="C1607" s="130">
        <v>54.81</v>
      </c>
      <c r="D1607" s="130">
        <v>58.17</v>
      </c>
      <c r="E1607" s="132" t="s">
        <v>701</v>
      </c>
      <c r="G1607" s="182"/>
      <c r="H1607" s="182"/>
      <c r="I1607" s="182"/>
    </row>
    <row r="1608" spans="1:9">
      <c r="A1608" s="136" t="s">
        <v>62</v>
      </c>
      <c r="B1608" s="149" t="s">
        <v>274</v>
      </c>
      <c r="C1608" s="130">
        <v>56.65</v>
      </c>
      <c r="D1608" s="130">
        <v>59.76</v>
      </c>
      <c r="E1608" s="132" t="s">
        <v>701</v>
      </c>
      <c r="G1608" s="182"/>
      <c r="H1608" s="182"/>
      <c r="I1608" s="182"/>
    </row>
    <row r="1609" spans="1:9">
      <c r="A1609" s="136" t="s">
        <v>63</v>
      </c>
      <c r="B1609" s="149" t="s">
        <v>274</v>
      </c>
      <c r="C1609" s="130">
        <v>44.37</v>
      </c>
      <c r="D1609" s="130">
        <v>47.13</v>
      </c>
      <c r="E1609" s="132" t="s">
        <v>701</v>
      </c>
      <c r="G1609" s="182"/>
      <c r="H1609" s="182"/>
      <c r="I1609" s="182"/>
    </row>
    <row r="1610" spans="1:9">
      <c r="A1610" s="136" t="s">
        <v>64</v>
      </c>
      <c r="B1610" s="149" t="s">
        <v>274</v>
      </c>
      <c r="C1610" s="130">
        <v>78.56</v>
      </c>
      <c r="D1610" s="130">
        <v>83.43</v>
      </c>
      <c r="E1610" s="132" t="s">
        <v>701</v>
      </c>
      <c r="G1610" s="182"/>
      <c r="H1610" s="182"/>
      <c r="I1610" s="182"/>
    </row>
    <row r="1611" spans="1:9">
      <c r="A1611" s="136" t="s">
        <v>65</v>
      </c>
      <c r="B1611" s="149" t="s">
        <v>274</v>
      </c>
      <c r="C1611" s="130">
        <v>98.43</v>
      </c>
      <c r="D1611" s="130">
        <v>104.53</v>
      </c>
      <c r="E1611" s="132" t="s">
        <v>701</v>
      </c>
      <c r="G1611" s="182"/>
      <c r="H1611" s="182"/>
      <c r="I1611" s="182"/>
    </row>
    <row r="1612" spans="1:9">
      <c r="A1612" s="136" t="s">
        <v>66</v>
      </c>
      <c r="B1612" s="149" t="s">
        <v>274</v>
      </c>
      <c r="C1612" s="130">
        <v>71.39</v>
      </c>
      <c r="D1612" s="130">
        <v>76.239999999999995</v>
      </c>
      <c r="E1612" s="132" t="s">
        <v>701</v>
      </c>
      <c r="G1612" s="182"/>
      <c r="H1612" s="182"/>
      <c r="I1612" s="182"/>
    </row>
    <row r="1613" spans="1:9">
      <c r="A1613" s="136" t="s">
        <v>67</v>
      </c>
      <c r="B1613" s="149" t="s">
        <v>274</v>
      </c>
      <c r="C1613" s="130">
        <v>65.33</v>
      </c>
      <c r="D1613" s="130">
        <v>69.44</v>
      </c>
      <c r="E1613" s="132" t="s">
        <v>701</v>
      </c>
      <c r="G1613" s="182"/>
      <c r="H1613" s="182"/>
      <c r="I1613" s="182"/>
    </row>
    <row r="1614" spans="1:9">
      <c r="A1614" s="136" t="s">
        <v>68</v>
      </c>
      <c r="B1614" s="149" t="s">
        <v>274</v>
      </c>
      <c r="C1614" s="130">
        <v>50.26</v>
      </c>
      <c r="D1614" s="130">
        <v>53.69</v>
      </c>
      <c r="E1614" s="130">
        <v>58.97</v>
      </c>
      <c r="G1614" s="182"/>
      <c r="H1614" s="182"/>
      <c r="I1614" s="182"/>
    </row>
    <row r="1615" spans="1:9">
      <c r="A1615" s="136" t="s">
        <v>69</v>
      </c>
      <c r="B1615" s="149" t="s">
        <v>274</v>
      </c>
      <c r="C1615" s="130">
        <v>66.11</v>
      </c>
      <c r="D1615" s="130">
        <v>70.22</v>
      </c>
      <c r="E1615" s="132" t="s">
        <v>701</v>
      </c>
      <c r="G1615" s="182"/>
      <c r="H1615" s="182"/>
      <c r="I1615" s="182"/>
    </row>
    <row r="1616" spans="1:9">
      <c r="A1616" s="136" t="s">
        <v>70</v>
      </c>
      <c r="B1616" s="149" t="s">
        <v>274</v>
      </c>
      <c r="C1616" s="130">
        <v>33.65</v>
      </c>
      <c r="D1616" s="130">
        <v>35.840000000000003</v>
      </c>
      <c r="E1616" s="130">
        <v>39.28</v>
      </c>
      <c r="G1616" s="182"/>
      <c r="H1616" s="182"/>
      <c r="I1616" s="182"/>
    </row>
    <row r="1617" spans="1:9">
      <c r="A1617" s="136" t="s">
        <v>71</v>
      </c>
      <c r="B1617" s="149" t="s">
        <v>274</v>
      </c>
      <c r="C1617" s="130">
        <v>142.11000000000001</v>
      </c>
      <c r="D1617" s="130">
        <v>150.75</v>
      </c>
      <c r="E1617" s="132" t="s">
        <v>701</v>
      </c>
      <c r="G1617" s="182"/>
      <c r="H1617" s="182"/>
      <c r="I1617" s="182"/>
    </row>
    <row r="1618" spans="1:9">
      <c r="A1618" s="136" t="s">
        <v>72</v>
      </c>
      <c r="B1618" s="149" t="s">
        <v>274</v>
      </c>
      <c r="C1618" s="130">
        <v>96.72</v>
      </c>
      <c r="D1618" s="130">
        <v>102.92</v>
      </c>
      <c r="E1618" s="132" t="s">
        <v>701</v>
      </c>
      <c r="G1618" s="182"/>
      <c r="H1618" s="182"/>
      <c r="I1618" s="182"/>
    </row>
    <row r="1619" spans="1:9">
      <c r="A1619" s="136" t="s">
        <v>73</v>
      </c>
      <c r="B1619" s="149" t="s">
        <v>274</v>
      </c>
      <c r="C1619" s="130">
        <v>116.68</v>
      </c>
      <c r="D1619" s="130">
        <v>124.42</v>
      </c>
      <c r="E1619" s="132" t="s">
        <v>701</v>
      </c>
      <c r="G1619" s="182"/>
      <c r="H1619" s="182"/>
      <c r="I1619" s="182"/>
    </row>
    <row r="1620" spans="1:9">
      <c r="A1620" s="136" t="s">
        <v>242</v>
      </c>
      <c r="B1620" s="149" t="s">
        <v>274</v>
      </c>
      <c r="C1620" s="130">
        <v>101.37</v>
      </c>
      <c r="D1620" s="130">
        <v>107.02</v>
      </c>
      <c r="E1620" s="132" t="s">
        <v>701</v>
      </c>
      <c r="G1620" s="182"/>
      <c r="H1620" s="182"/>
      <c r="I1620" s="182"/>
    </row>
    <row r="1621" spans="1:9">
      <c r="A1621" s="136" t="s">
        <v>74</v>
      </c>
      <c r="B1621" s="149" t="s">
        <v>274</v>
      </c>
      <c r="C1621" s="130">
        <v>40.28</v>
      </c>
      <c r="D1621" s="130">
        <v>43.3</v>
      </c>
      <c r="E1621" s="130">
        <v>47.19</v>
      </c>
      <c r="G1621" s="182"/>
      <c r="H1621" s="182"/>
      <c r="I1621" s="182"/>
    </row>
    <row r="1622" spans="1:9">
      <c r="A1622" s="136" t="s">
        <v>75</v>
      </c>
      <c r="B1622" s="149" t="s">
        <v>274</v>
      </c>
      <c r="C1622" s="130">
        <v>76.349999999999994</v>
      </c>
      <c r="D1622" s="130">
        <v>81.33</v>
      </c>
      <c r="E1622" s="130">
        <v>89.23</v>
      </c>
      <c r="G1622" s="182"/>
      <c r="H1622" s="182"/>
      <c r="I1622" s="182"/>
    </row>
    <row r="1623" spans="1:9">
      <c r="A1623" s="136" t="s">
        <v>76</v>
      </c>
      <c r="B1623" s="149" t="s">
        <v>274</v>
      </c>
      <c r="C1623" s="130">
        <v>43.36</v>
      </c>
      <c r="D1623" s="130">
        <v>46.57</v>
      </c>
      <c r="E1623" s="132" t="s">
        <v>701</v>
      </c>
      <c r="G1623" s="182"/>
      <c r="H1623" s="182"/>
      <c r="I1623" s="182"/>
    </row>
    <row r="1624" spans="1:9">
      <c r="A1624" s="136" t="s">
        <v>77</v>
      </c>
      <c r="B1624" s="149" t="s">
        <v>274</v>
      </c>
      <c r="C1624" s="130">
        <v>64.38</v>
      </c>
      <c r="D1624" s="130">
        <v>67.98</v>
      </c>
      <c r="E1624" s="132" t="s">
        <v>701</v>
      </c>
      <c r="G1624" s="182"/>
      <c r="H1624" s="182"/>
      <c r="I1624" s="182"/>
    </row>
    <row r="1625" spans="1:9">
      <c r="A1625" s="136" t="s">
        <v>78</v>
      </c>
      <c r="B1625" s="149" t="s">
        <v>274</v>
      </c>
      <c r="C1625" s="130">
        <v>92.62</v>
      </c>
      <c r="D1625" s="130">
        <v>98.04</v>
      </c>
      <c r="E1625" s="132" t="s">
        <v>701</v>
      </c>
      <c r="G1625" s="182"/>
      <c r="H1625" s="182"/>
      <c r="I1625" s="182"/>
    </row>
    <row r="1626" spans="1:9">
      <c r="A1626" s="136" t="s">
        <v>79</v>
      </c>
      <c r="B1626" s="149" t="s">
        <v>274</v>
      </c>
      <c r="C1626" s="130">
        <v>60.1</v>
      </c>
      <c r="D1626" s="130">
        <v>64.16</v>
      </c>
      <c r="E1626" s="132" t="s">
        <v>701</v>
      </c>
      <c r="G1626" s="182"/>
      <c r="H1626" s="182"/>
      <c r="I1626" s="182"/>
    </row>
    <row r="1627" spans="1:9">
      <c r="A1627" s="136" t="s">
        <v>80</v>
      </c>
      <c r="B1627" s="149" t="s">
        <v>274</v>
      </c>
      <c r="C1627" s="130">
        <v>86.28</v>
      </c>
      <c r="D1627" s="130">
        <v>92.47</v>
      </c>
      <c r="E1627" s="132" t="s">
        <v>701</v>
      </c>
      <c r="G1627" s="182"/>
      <c r="H1627" s="182"/>
      <c r="I1627" s="182"/>
    </row>
    <row r="1628" spans="1:9">
      <c r="A1628" s="136" t="s">
        <v>81</v>
      </c>
      <c r="B1628" s="149" t="s">
        <v>274</v>
      </c>
      <c r="C1628" s="130">
        <v>115.51</v>
      </c>
      <c r="D1628" s="130">
        <v>122.6</v>
      </c>
      <c r="E1628" s="132" t="s">
        <v>701</v>
      </c>
      <c r="G1628" s="182"/>
      <c r="H1628" s="182"/>
      <c r="I1628" s="182"/>
    </row>
    <row r="1629" spans="1:9">
      <c r="A1629" s="136" t="s">
        <v>82</v>
      </c>
      <c r="B1629" s="149" t="s">
        <v>274</v>
      </c>
      <c r="C1629" s="130">
        <v>67.23</v>
      </c>
      <c r="D1629" s="130">
        <v>71.69</v>
      </c>
      <c r="E1629" s="132" t="s">
        <v>701</v>
      </c>
      <c r="G1629" s="182"/>
      <c r="H1629" s="182"/>
      <c r="I1629" s="182"/>
    </row>
    <row r="1630" spans="1:9">
      <c r="A1630" s="136" t="s">
        <v>83</v>
      </c>
      <c r="B1630" s="149" t="s">
        <v>274</v>
      </c>
      <c r="C1630" s="130">
        <v>92.93</v>
      </c>
      <c r="D1630" s="130">
        <v>99.03</v>
      </c>
      <c r="E1630" s="132" t="s">
        <v>701</v>
      </c>
      <c r="G1630" s="182"/>
      <c r="H1630" s="182"/>
      <c r="I1630" s="182"/>
    </row>
    <row r="1631" spans="1:9">
      <c r="A1631" s="136" t="s">
        <v>84</v>
      </c>
      <c r="B1631" s="149" t="s">
        <v>274</v>
      </c>
      <c r="C1631" s="130">
        <v>41.62</v>
      </c>
      <c r="D1631" s="130">
        <v>44.05</v>
      </c>
      <c r="E1631" s="132" t="s">
        <v>701</v>
      </c>
      <c r="G1631" s="182"/>
      <c r="H1631" s="182"/>
      <c r="I1631" s="182"/>
    </row>
    <row r="1632" spans="1:9">
      <c r="A1632" s="136" t="s">
        <v>85</v>
      </c>
      <c r="B1632" s="149" t="s">
        <v>274</v>
      </c>
      <c r="C1632" s="130">
        <v>77.55</v>
      </c>
      <c r="D1632" s="130">
        <v>82.59</v>
      </c>
      <c r="E1632" s="132" t="s">
        <v>701</v>
      </c>
      <c r="G1632" s="182"/>
      <c r="H1632" s="182"/>
      <c r="I1632" s="182"/>
    </row>
    <row r="1633" spans="1:9">
      <c r="A1633" s="136" t="s">
        <v>86</v>
      </c>
      <c r="B1633" s="149" t="s">
        <v>274</v>
      </c>
      <c r="C1633" s="130">
        <v>138.11000000000001</v>
      </c>
      <c r="D1633" s="130">
        <v>146.36000000000001</v>
      </c>
      <c r="E1633" s="132" t="s">
        <v>701</v>
      </c>
      <c r="G1633" s="182"/>
      <c r="H1633" s="182"/>
      <c r="I1633" s="182"/>
    </row>
    <row r="1634" spans="1:9">
      <c r="A1634" s="136" t="s">
        <v>87</v>
      </c>
      <c r="B1634" s="149" t="s">
        <v>274</v>
      </c>
      <c r="C1634" s="130">
        <v>57</v>
      </c>
      <c r="D1634" s="130">
        <v>61.14</v>
      </c>
      <c r="E1634" s="132" t="s">
        <v>701</v>
      </c>
      <c r="G1634" s="182"/>
      <c r="H1634" s="182"/>
      <c r="I1634" s="182"/>
    </row>
    <row r="1635" spans="1:9">
      <c r="A1635" s="136" t="s">
        <v>88</v>
      </c>
      <c r="B1635" s="149" t="s">
        <v>274</v>
      </c>
      <c r="C1635" s="130">
        <v>92.95</v>
      </c>
      <c r="D1635" s="130">
        <v>99.16</v>
      </c>
      <c r="E1635" s="132" t="s">
        <v>701</v>
      </c>
      <c r="G1635" s="182"/>
      <c r="H1635" s="182"/>
      <c r="I1635" s="182"/>
    </row>
    <row r="1636" spans="1:9">
      <c r="A1636" s="136" t="s">
        <v>89</v>
      </c>
      <c r="B1636" s="149" t="s">
        <v>274</v>
      </c>
      <c r="C1636" s="130">
        <v>103.62</v>
      </c>
      <c r="D1636" s="130">
        <v>110.41</v>
      </c>
      <c r="E1636" s="132" t="s">
        <v>701</v>
      </c>
      <c r="G1636" s="182"/>
      <c r="H1636" s="182"/>
      <c r="I1636" s="182"/>
    </row>
    <row r="1637" spans="1:9">
      <c r="A1637" s="136" t="s">
        <v>90</v>
      </c>
      <c r="B1637" s="149" t="s">
        <v>274</v>
      </c>
      <c r="C1637" s="130">
        <v>73.459999999999994</v>
      </c>
      <c r="D1637" s="130">
        <v>77.91</v>
      </c>
      <c r="E1637" s="132" t="s">
        <v>701</v>
      </c>
      <c r="G1637" s="182"/>
      <c r="H1637" s="182"/>
      <c r="I1637" s="182"/>
    </row>
    <row r="1638" spans="1:9">
      <c r="A1638" s="136" t="s">
        <v>91</v>
      </c>
      <c r="B1638" s="149" t="s">
        <v>274</v>
      </c>
      <c r="C1638" s="130">
        <v>95.56</v>
      </c>
      <c r="D1638" s="130">
        <v>101.06</v>
      </c>
      <c r="E1638" s="132" t="s">
        <v>701</v>
      </c>
      <c r="G1638" s="182"/>
      <c r="H1638" s="182"/>
      <c r="I1638" s="182"/>
    </row>
    <row r="1639" spans="1:9">
      <c r="A1639" s="136" t="s">
        <v>92</v>
      </c>
      <c r="B1639" s="149" t="s">
        <v>274</v>
      </c>
      <c r="C1639" s="130">
        <v>81.02</v>
      </c>
      <c r="D1639" s="130">
        <v>86.43</v>
      </c>
      <c r="E1639" s="132" t="s">
        <v>701</v>
      </c>
      <c r="G1639" s="182"/>
      <c r="H1639" s="182"/>
      <c r="I1639" s="182"/>
    </row>
    <row r="1640" spans="1:9">
      <c r="A1640" s="136" t="s">
        <v>93</v>
      </c>
      <c r="B1640" s="149" t="s">
        <v>274</v>
      </c>
      <c r="C1640" s="130">
        <v>59</v>
      </c>
      <c r="D1640" s="130">
        <v>62.19</v>
      </c>
      <c r="E1640" s="132" t="s">
        <v>701</v>
      </c>
      <c r="G1640" s="182"/>
      <c r="H1640" s="182"/>
      <c r="I1640" s="182"/>
    </row>
    <row r="1641" spans="1:9">
      <c r="A1641" s="136" t="s">
        <v>94</v>
      </c>
      <c r="B1641" s="149" t="s">
        <v>274</v>
      </c>
      <c r="C1641" s="130">
        <v>37.44</v>
      </c>
      <c r="D1641" s="130">
        <v>39.56</v>
      </c>
      <c r="E1641" s="132" t="s">
        <v>701</v>
      </c>
      <c r="G1641" s="182"/>
      <c r="H1641" s="182"/>
      <c r="I1641" s="182"/>
    </row>
    <row r="1642" spans="1:9">
      <c r="A1642" s="136" t="s">
        <v>95</v>
      </c>
      <c r="B1642" s="149" t="s">
        <v>274</v>
      </c>
      <c r="C1642" s="130">
        <v>76.45</v>
      </c>
      <c r="D1642" s="130">
        <v>81.400000000000006</v>
      </c>
      <c r="E1642" s="132" t="s">
        <v>701</v>
      </c>
      <c r="G1642" s="182"/>
      <c r="H1642" s="182"/>
      <c r="I1642" s="182"/>
    </row>
    <row r="1643" spans="1:9">
      <c r="A1643" s="136" t="s">
        <v>96</v>
      </c>
      <c r="B1643" s="149" t="s">
        <v>274</v>
      </c>
      <c r="C1643" s="130">
        <v>58.62</v>
      </c>
      <c r="D1643" s="130">
        <v>62.52</v>
      </c>
      <c r="E1643" s="132" t="s">
        <v>701</v>
      </c>
      <c r="G1643" s="182"/>
      <c r="H1643" s="182"/>
      <c r="I1643" s="182"/>
    </row>
    <row r="1644" spans="1:9">
      <c r="A1644" s="136" t="s">
        <v>97</v>
      </c>
      <c r="B1644" s="149" t="s">
        <v>274</v>
      </c>
      <c r="C1644" s="130">
        <v>90.8</v>
      </c>
      <c r="D1644" s="130">
        <v>96.44</v>
      </c>
      <c r="E1644" s="132" t="s">
        <v>701</v>
      </c>
      <c r="G1644" s="182"/>
      <c r="H1644" s="182"/>
      <c r="I1644" s="182"/>
    </row>
    <row r="1645" spans="1:9">
      <c r="A1645" s="136" t="s">
        <v>243</v>
      </c>
      <c r="B1645" s="149" t="s">
        <v>274</v>
      </c>
      <c r="C1645" s="130">
        <v>121.31</v>
      </c>
      <c r="D1645" s="130">
        <v>128.86000000000001</v>
      </c>
      <c r="E1645" s="132" t="s">
        <v>701</v>
      </c>
      <c r="G1645" s="182"/>
      <c r="H1645" s="182"/>
      <c r="I1645" s="182"/>
    </row>
    <row r="1646" spans="1:9">
      <c r="A1646" s="136" t="s">
        <v>244</v>
      </c>
      <c r="B1646" s="149" t="s">
        <v>274</v>
      </c>
      <c r="C1646" s="130">
        <v>64.69</v>
      </c>
      <c r="D1646" s="130">
        <v>69.599999999999994</v>
      </c>
      <c r="E1646" s="132" t="s">
        <v>701</v>
      </c>
      <c r="G1646" s="182"/>
      <c r="H1646" s="182"/>
      <c r="I1646" s="182"/>
    </row>
    <row r="1647" spans="1:9">
      <c r="A1647" s="136" t="s">
        <v>98</v>
      </c>
      <c r="B1647" s="149" t="s">
        <v>274</v>
      </c>
      <c r="C1647" s="130">
        <v>75.650000000000006</v>
      </c>
      <c r="D1647" s="130">
        <v>80.209999999999994</v>
      </c>
      <c r="E1647" s="132" t="s">
        <v>701</v>
      </c>
      <c r="G1647" s="182"/>
      <c r="H1647" s="182"/>
      <c r="I1647" s="182"/>
    </row>
    <row r="1648" spans="1:9">
      <c r="A1648" s="136" t="s">
        <v>245</v>
      </c>
      <c r="B1648" s="149" t="s">
        <v>274</v>
      </c>
      <c r="C1648" s="130">
        <v>93.22</v>
      </c>
      <c r="D1648" s="130">
        <v>99.33</v>
      </c>
      <c r="E1648" s="132" t="s">
        <v>701</v>
      </c>
      <c r="G1648" s="182"/>
      <c r="H1648" s="182"/>
      <c r="I1648" s="182"/>
    </row>
    <row r="1649" spans="1:9">
      <c r="A1649" s="136" t="s">
        <v>99</v>
      </c>
      <c r="B1649" s="149" t="s">
        <v>274</v>
      </c>
      <c r="C1649" s="130">
        <v>94.95</v>
      </c>
      <c r="D1649" s="130">
        <v>100.26</v>
      </c>
      <c r="E1649" s="132" t="s">
        <v>701</v>
      </c>
      <c r="G1649" s="182"/>
      <c r="H1649" s="182"/>
      <c r="I1649" s="182"/>
    </row>
    <row r="1650" spans="1:9">
      <c r="A1650" s="136" t="s">
        <v>100</v>
      </c>
      <c r="B1650" s="149" t="s">
        <v>274</v>
      </c>
      <c r="C1650" s="130">
        <v>66.040000000000006</v>
      </c>
      <c r="D1650" s="130">
        <v>70.59</v>
      </c>
      <c r="E1650" s="132" t="s">
        <v>701</v>
      </c>
      <c r="G1650" s="182"/>
      <c r="H1650" s="182"/>
      <c r="I1650" s="182"/>
    </row>
    <row r="1651" spans="1:9">
      <c r="A1651" s="136" t="s">
        <v>101</v>
      </c>
      <c r="B1651" s="149" t="s">
        <v>274</v>
      </c>
      <c r="C1651" s="130">
        <v>85.79</v>
      </c>
      <c r="D1651" s="130">
        <v>90.8</v>
      </c>
      <c r="E1651" s="132" t="s">
        <v>701</v>
      </c>
      <c r="G1651" s="182"/>
      <c r="H1651" s="182"/>
      <c r="I1651" s="182"/>
    </row>
    <row r="1652" spans="1:9">
      <c r="A1652" s="136" t="s">
        <v>102</v>
      </c>
      <c r="B1652" s="149" t="s">
        <v>274</v>
      </c>
      <c r="C1652" s="130">
        <v>37.130000000000003</v>
      </c>
      <c r="D1652" s="130">
        <v>39.67</v>
      </c>
      <c r="E1652" s="132" t="s">
        <v>701</v>
      </c>
      <c r="G1652" s="182"/>
      <c r="H1652" s="182"/>
      <c r="I1652" s="182"/>
    </row>
    <row r="1653" spans="1:9">
      <c r="A1653" s="136" t="s">
        <v>103</v>
      </c>
      <c r="B1653" s="149" t="s">
        <v>274</v>
      </c>
      <c r="C1653" s="130">
        <v>65.53</v>
      </c>
      <c r="D1653" s="130">
        <v>69.7</v>
      </c>
      <c r="E1653" s="132" t="s">
        <v>701</v>
      </c>
      <c r="G1653" s="182"/>
      <c r="H1653" s="182"/>
      <c r="I1653" s="182"/>
    </row>
    <row r="1654" spans="1:9">
      <c r="A1654" s="136" t="s">
        <v>104</v>
      </c>
      <c r="B1654" s="149" t="s">
        <v>274</v>
      </c>
      <c r="C1654" s="130">
        <v>50.17</v>
      </c>
      <c r="D1654" s="130">
        <v>53.12</v>
      </c>
      <c r="E1654" s="132" t="s">
        <v>701</v>
      </c>
      <c r="G1654" s="182"/>
      <c r="H1654" s="182"/>
      <c r="I1654" s="182"/>
    </row>
    <row r="1655" spans="1:9">
      <c r="A1655" s="136" t="s">
        <v>105</v>
      </c>
      <c r="B1655" s="149" t="s">
        <v>274</v>
      </c>
      <c r="C1655" s="130">
        <v>90.13</v>
      </c>
      <c r="D1655" s="130">
        <v>95.37</v>
      </c>
      <c r="E1655" s="132" t="s">
        <v>701</v>
      </c>
      <c r="G1655" s="182"/>
      <c r="H1655" s="182"/>
      <c r="I1655" s="182"/>
    </row>
    <row r="1656" spans="1:9">
      <c r="A1656" s="136" t="s">
        <v>106</v>
      </c>
      <c r="B1656" s="149" t="s">
        <v>274</v>
      </c>
      <c r="C1656" s="130">
        <v>74.12</v>
      </c>
      <c r="D1656" s="130">
        <v>78.66</v>
      </c>
      <c r="E1656" s="132" t="s">
        <v>701</v>
      </c>
      <c r="G1656" s="182"/>
      <c r="H1656" s="182"/>
      <c r="I1656" s="182"/>
    </row>
    <row r="1657" spans="1:9">
      <c r="A1657" s="136" t="s">
        <v>107</v>
      </c>
      <c r="B1657" s="149" t="s">
        <v>274</v>
      </c>
      <c r="C1657" s="130">
        <v>120.03</v>
      </c>
      <c r="D1657" s="130">
        <v>126.77</v>
      </c>
      <c r="E1657" s="132" t="s">
        <v>701</v>
      </c>
      <c r="G1657" s="182"/>
      <c r="H1657" s="182"/>
      <c r="I1657" s="182"/>
    </row>
    <row r="1658" spans="1:9">
      <c r="A1658" s="136" t="s">
        <v>108</v>
      </c>
      <c r="B1658" s="149" t="s">
        <v>274</v>
      </c>
      <c r="C1658" s="130">
        <v>96.82</v>
      </c>
      <c r="D1658" s="130">
        <v>103.48</v>
      </c>
      <c r="E1658" s="132" t="s">
        <v>701</v>
      </c>
      <c r="G1658" s="182"/>
      <c r="H1658" s="182"/>
      <c r="I1658" s="182"/>
    </row>
    <row r="1659" spans="1:9">
      <c r="A1659" s="136" t="s">
        <v>109</v>
      </c>
      <c r="B1659" s="149" t="s">
        <v>274</v>
      </c>
      <c r="C1659" s="130">
        <v>122.76</v>
      </c>
      <c r="D1659" s="130">
        <v>130.91999999999999</v>
      </c>
      <c r="E1659" s="132" t="s">
        <v>701</v>
      </c>
      <c r="G1659" s="182"/>
      <c r="H1659" s="182"/>
      <c r="I1659" s="182"/>
    </row>
    <row r="1660" spans="1:9">
      <c r="A1660" s="136" t="s">
        <v>110</v>
      </c>
      <c r="B1660" s="149" t="s">
        <v>274</v>
      </c>
      <c r="C1660" s="130">
        <v>40.11</v>
      </c>
      <c r="D1660" s="130">
        <v>42.62</v>
      </c>
      <c r="E1660" s="130">
        <v>47.07</v>
      </c>
      <c r="G1660" s="182"/>
      <c r="H1660" s="182"/>
      <c r="I1660" s="182"/>
    </row>
    <row r="1661" spans="1:9">
      <c r="A1661" s="136" t="s">
        <v>246</v>
      </c>
      <c r="B1661" s="149" t="s">
        <v>274</v>
      </c>
      <c r="C1661" s="130">
        <v>74.11</v>
      </c>
      <c r="D1661" s="130">
        <v>78.209999999999994</v>
      </c>
      <c r="E1661" s="132" t="s">
        <v>701</v>
      </c>
      <c r="G1661" s="182"/>
      <c r="H1661" s="182"/>
      <c r="I1661" s="182"/>
    </row>
    <row r="1662" spans="1:9">
      <c r="A1662" s="136" t="s">
        <v>111</v>
      </c>
      <c r="B1662" s="149" t="s">
        <v>274</v>
      </c>
      <c r="C1662" s="130">
        <v>73.83</v>
      </c>
      <c r="D1662" s="130">
        <v>78.45</v>
      </c>
      <c r="E1662" s="132" t="s">
        <v>701</v>
      </c>
      <c r="G1662" s="182"/>
      <c r="H1662" s="182"/>
      <c r="I1662" s="182"/>
    </row>
    <row r="1663" spans="1:9">
      <c r="A1663" s="136" t="s">
        <v>112</v>
      </c>
      <c r="B1663" s="149" t="s">
        <v>274</v>
      </c>
      <c r="C1663" s="130">
        <v>56.61</v>
      </c>
      <c r="D1663" s="130">
        <v>60.23</v>
      </c>
      <c r="E1663" s="132" t="s">
        <v>701</v>
      </c>
      <c r="G1663" s="182"/>
      <c r="H1663" s="182"/>
      <c r="I1663" s="182"/>
    </row>
    <row r="1664" spans="1:9">
      <c r="A1664" s="136" t="s">
        <v>247</v>
      </c>
      <c r="B1664" s="149" t="s">
        <v>274</v>
      </c>
      <c r="C1664" s="130">
        <v>96.18</v>
      </c>
      <c r="D1664" s="130">
        <v>102.17</v>
      </c>
      <c r="E1664" s="132" t="s">
        <v>701</v>
      </c>
      <c r="G1664" s="182"/>
      <c r="H1664" s="182"/>
      <c r="I1664" s="182"/>
    </row>
    <row r="1665" spans="1:9">
      <c r="A1665" s="136" t="s">
        <v>113</v>
      </c>
      <c r="B1665" s="149" t="s">
        <v>274</v>
      </c>
      <c r="C1665" s="130">
        <v>55.57</v>
      </c>
      <c r="D1665" s="130">
        <v>59.84</v>
      </c>
      <c r="E1665" s="132" t="s">
        <v>701</v>
      </c>
      <c r="G1665" s="182"/>
      <c r="H1665" s="182"/>
      <c r="I1665" s="182"/>
    </row>
    <row r="1666" spans="1:9">
      <c r="A1666" s="136" t="s">
        <v>114</v>
      </c>
      <c r="B1666" s="149" t="s">
        <v>274</v>
      </c>
      <c r="C1666" s="130">
        <v>40.98</v>
      </c>
      <c r="D1666" s="130">
        <v>43.59</v>
      </c>
      <c r="E1666" s="132" t="s">
        <v>701</v>
      </c>
      <c r="G1666" s="182"/>
      <c r="H1666" s="182"/>
      <c r="I1666" s="182"/>
    </row>
    <row r="1667" spans="1:9">
      <c r="A1667" s="136" t="s">
        <v>248</v>
      </c>
      <c r="B1667" s="149" t="s">
        <v>274</v>
      </c>
      <c r="C1667" s="130">
        <v>77.180000000000007</v>
      </c>
      <c r="D1667" s="130">
        <v>82.01</v>
      </c>
      <c r="E1667" s="132" t="s">
        <v>701</v>
      </c>
      <c r="G1667" s="182"/>
      <c r="H1667" s="182"/>
      <c r="I1667" s="182"/>
    </row>
    <row r="1668" spans="1:9">
      <c r="A1668" s="136" t="s">
        <v>115</v>
      </c>
      <c r="B1668" s="149" t="s">
        <v>274</v>
      </c>
      <c r="C1668" s="130">
        <v>63.93</v>
      </c>
      <c r="D1668" s="130">
        <v>67.55</v>
      </c>
      <c r="E1668" s="130">
        <v>74.81</v>
      </c>
      <c r="G1668" s="182"/>
      <c r="H1668" s="182"/>
      <c r="I1668" s="182"/>
    </row>
    <row r="1669" spans="1:9">
      <c r="A1669" s="136" t="s">
        <v>116</v>
      </c>
      <c r="B1669" s="149" t="s">
        <v>274</v>
      </c>
      <c r="C1669" s="130">
        <v>80.22</v>
      </c>
      <c r="D1669" s="130">
        <v>85.08</v>
      </c>
      <c r="E1669" s="130">
        <v>94.38</v>
      </c>
      <c r="G1669" s="182"/>
      <c r="H1669" s="182"/>
      <c r="I1669" s="182"/>
    </row>
    <row r="1670" spans="1:9">
      <c r="A1670" s="136" t="s">
        <v>41</v>
      </c>
      <c r="B1670" s="149" t="s">
        <v>274</v>
      </c>
      <c r="C1670" s="130">
        <v>46.08</v>
      </c>
      <c r="D1670" s="130">
        <v>49.26</v>
      </c>
      <c r="E1670" s="130">
        <v>54.35</v>
      </c>
      <c r="G1670" s="182"/>
      <c r="H1670" s="182"/>
      <c r="I1670" s="182"/>
    </row>
    <row r="1671" spans="1:9">
      <c r="A1671" s="136" t="s">
        <v>117</v>
      </c>
      <c r="B1671" s="149" t="s">
        <v>274</v>
      </c>
      <c r="C1671" s="130">
        <v>74.819999999999993</v>
      </c>
      <c r="D1671" s="130">
        <v>79.58</v>
      </c>
      <c r="E1671" s="132" t="s">
        <v>701</v>
      </c>
      <c r="G1671" s="182"/>
      <c r="H1671" s="182"/>
      <c r="I1671" s="182"/>
    </row>
    <row r="1672" spans="1:9">
      <c r="A1672" s="136" t="s">
        <v>118</v>
      </c>
      <c r="B1672" s="149" t="s">
        <v>274</v>
      </c>
      <c r="C1672" s="130">
        <v>55.54</v>
      </c>
      <c r="D1672" s="130">
        <v>58.88</v>
      </c>
      <c r="E1672" s="132" t="s">
        <v>701</v>
      </c>
      <c r="G1672" s="182"/>
      <c r="H1672" s="182"/>
      <c r="I1672" s="182"/>
    </row>
    <row r="1673" spans="1:9">
      <c r="A1673" s="136" t="s">
        <v>119</v>
      </c>
      <c r="B1673" s="149" t="s">
        <v>274</v>
      </c>
      <c r="C1673" s="130">
        <v>65.13</v>
      </c>
      <c r="D1673" s="130">
        <v>69.66</v>
      </c>
      <c r="E1673" s="130">
        <v>76.84</v>
      </c>
      <c r="G1673" s="182"/>
      <c r="H1673" s="182"/>
      <c r="I1673" s="182"/>
    </row>
    <row r="1674" spans="1:9">
      <c r="A1674" s="136" t="s">
        <v>120</v>
      </c>
      <c r="B1674" s="149" t="s">
        <v>274</v>
      </c>
      <c r="C1674" s="130">
        <v>122.83</v>
      </c>
      <c r="D1674" s="130">
        <v>130.6</v>
      </c>
      <c r="E1674" s="130">
        <v>142.68</v>
      </c>
      <c r="G1674" s="182"/>
      <c r="H1674" s="182"/>
      <c r="I1674" s="182"/>
    </row>
    <row r="1675" spans="1:9">
      <c r="A1675" s="136" t="s">
        <v>121</v>
      </c>
      <c r="B1675" s="149" t="s">
        <v>274</v>
      </c>
      <c r="C1675" s="130">
        <v>95.55</v>
      </c>
      <c r="D1675" s="130">
        <v>102.23</v>
      </c>
      <c r="E1675" s="130">
        <v>111.6</v>
      </c>
      <c r="G1675" s="182"/>
      <c r="H1675" s="182"/>
      <c r="I1675" s="182"/>
    </row>
    <row r="1676" spans="1:9">
      <c r="A1676" s="136" t="s">
        <v>122</v>
      </c>
      <c r="B1676" s="149" t="s">
        <v>274</v>
      </c>
      <c r="C1676" s="130">
        <v>73.3</v>
      </c>
      <c r="D1676" s="130">
        <v>77.55</v>
      </c>
      <c r="E1676" s="132" t="s">
        <v>701</v>
      </c>
      <c r="G1676" s="182"/>
      <c r="H1676" s="182"/>
      <c r="I1676" s="182"/>
    </row>
    <row r="1677" spans="1:9">
      <c r="A1677" s="136" t="s">
        <v>123</v>
      </c>
      <c r="B1677" s="149" t="s">
        <v>274</v>
      </c>
      <c r="C1677" s="130">
        <v>58.46</v>
      </c>
      <c r="D1677" s="130">
        <v>62.04</v>
      </c>
      <c r="E1677" s="132" t="s">
        <v>701</v>
      </c>
      <c r="G1677" s="182"/>
      <c r="H1677" s="182"/>
      <c r="I1677" s="182"/>
    </row>
    <row r="1678" spans="1:9">
      <c r="A1678" s="136" t="s">
        <v>124</v>
      </c>
      <c r="B1678" s="149" t="s">
        <v>274</v>
      </c>
      <c r="C1678" s="130">
        <v>45.47</v>
      </c>
      <c r="D1678" s="130">
        <v>48.52</v>
      </c>
      <c r="E1678" s="132" t="s">
        <v>701</v>
      </c>
      <c r="G1678" s="182"/>
      <c r="H1678" s="182"/>
      <c r="I1678" s="182"/>
    </row>
    <row r="1679" spans="1:9">
      <c r="A1679" s="136" t="s">
        <v>249</v>
      </c>
      <c r="B1679" s="149" t="s">
        <v>274</v>
      </c>
      <c r="C1679" s="130">
        <v>75.62</v>
      </c>
      <c r="D1679" s="130">
        <v>80.349999999999994</v>
      </c>
      <c r="E1679" s="132" t="s">
        <v>701</v>
      </c>
      <c r="G1679" s="182"/>
      <c r="H1679" s="182"/>
      <c r="I1679" s="182"/>
    </row>
    <row r="1680" spans="1:9">
      <c r="A1680" s="136" t="s">
        <v>250</v>
      </c>
      <c r="B1680" s="149" t="s">
        <v>274</v>
      </c>
      <c r="C1680" s="130">
        <v>38.47</v>
      </c>
      <c r="D1680" s="130">
        <v>40.630000000000003</v>
      </c>
      <c r="E1680" s="132" t="s">
        <v>701</v>
      </c>
      <c r="G1680" s="182"/>
      <c r="H1680" s="182"/>
      <c r="I1680" s="182"/>
    </row>
    <row r="1681" spans="1:9">
      <c r="A1681" s="136" t="s">
        <v>125</v>
      </c>
      <c r="B1681" s="149" t="s">
        <v>274</v>
      </c>
      <c r="C1681" s="130">
        <v>73.650000000000006</v>
      </c>
      <c r="D1681" s="130">
        <v>78.3</v>
      </c>
      <c r="E1681" s="132" t="s">
        <v>701</v>
      </c>
      <c r="G1681" s="182"/>
      <c r="H1681" s="182"/>
      <c r="I1681" s="182"/>
    </row>
    <row r="1682" spans="1:9">
      <c r="A1682" s="136" t="s">
        <v>251</v>
      </c>
      <c r="B1682" s="149" t="s">
        <v>274</v>
      </c>
      <c r="C1682" s="130">
        <v>97.21</v>
      </c>
      <c r="D1682" s="130">
        <v>103.62</v>
      </c>
      <c r="E1682" s="132" t="s">
        <v>701</v>
      </c>
      <c r="G1682" s="182"/>
      <c r="H1682" s="182"/>
      <c r="I1682" s="182"/>
    </row>
    <row r="1683" spans="1:9">
      <c r="A1683" s="136" t="s">
        <v>252</v>
      </c>
      <c r="B1683" s="149" t="s">
        <v>274</v>
      </c>
      <c r="C1683" s="130">
        <v>119.29</v>
      </c>
      <c r="D1683" s="130">
        <v>126.08</v>
      </c>
      <c r="E1683" s="132" t="s">
        <v>701</v>
      </c>
      <c r="G1683" s="182"/>
      <c r="H1683" s="182"/>
      <c r="I1683" s="182"/>
    </row>
    <row r="1684" spans="1:9">
      <c r="A1684" s="136" t="s">
        <v>126</v>
      </c>
      <c r="B1684" s="149" t="s">
        <v>274</v>
      </c>
      <c r="C1684" s="130">
        <v>51.71</v>
      </c>
      <c r="D1684" s="130">
        <v>54.23</v>
      </c>
      <c r="E1684" s="132" t="s">
        <v>701</v>
      </c>
      <c r="G1684" s="182"/>
      <c r="H1684" s="182"/>
      <c r="I1684" s="182"/>
    </row>
    <row r="1685" spans="1:9">
      <c r="A1685" s="136" t="s">
        <v>127</v>
      </c>
      <c r="B1685" s="149" t="s">
        <v>274</v>
      </c>
      <c r="C1685" s="130">
        <v>41.33</v>
      </c>
      <c r="D1685" s="130">
        <v>43.93</v>
      </c>
      <c r="E1685" s="132" t="s">
        <v>701</v>
      </c>
      <c r="G1685" s="182"/>
      <c r="H1685" s="182"/>
      <c r="I1685" s="182"/>
    </row>
    <row r="1686" spans="1:9">
      <c r="A1686" s="136" t="s">
        <v>128</v>
      </c>
      <c r="B1686" s="149" t="s">
        <v>274</v>
      </c>
      <c r="C1686" s="130">
        <v>56.32</v>
      </c>
      <c r="D1686" s="130">
        <v>59.87</v>
      </c>
      <c r="E1686" s="132" t="s">
        <v>701</v>
      </c>
      <c r="G1686" s="182"/>
      <c r="H1686" s="182"/>
      <c r="I1686" s="182"/>
    </row>
    <row r="1687" spans="1:9">
      <c r="A1687" s="136" t="s">
        <v>129</v>
      </c>
      <c r="B1687" s="149" t="s">
        <v>274</v>
      </c>
      <c r="C1687" s="130">
        <v>78.55</v>
      </c>
      <c r="D1687" s="130">
        <v>83.45</v>
      </c>
      <c r="E1687" s="132" t="s">
        <v>701</v>
      </c>
      <c r="G1687" s="182"/>
      <c r="H1687" s="182"/>
      <c r="I1687" s="182"/>
    </row>
    <row r="1688" spans="1:9">
      <c r="A1688" s="136" t="s">
        <v>130</v>
      </c>
      <c r="B1688" s="149" t="s">
        <v>274</v>
      </c>
      <c r="C1688" s="130">
        <v>81.52</v>
      </c>
      <c r="D1688" s="130">
        <v>86.89</v>
      </c>
      <c r="E1688" s="132" t="s">
        <v>701</v>
      </c>
      <c r="G1688" s="182"/>
      <c r="H1688" s="182"/>
      <c r="I1688" s="182"/>
    </row>
    <row r="1689" spans="1:9">
      <c r="A1689" s="136" t="s">
        <v>131</v>
      </c>
      <c r="B1689" s="149" t="s">
        <v>274</v>
      </c>
      <c r="C1689" s="130">
        <v>69.52</v>
      </c>
      <c r="D1689" s="130">
        <v>74.010000000000005</v>
      </c>
      <c r="E1689" s="132" t="s">
        <v>701</v>
      </c>
      <c r="G1689" s="182"/>
      <c r="H1689" s="182"/>
      <c r="I1689" s="182"/>
    </row>
    <row r="1690" spans="1:9">
      <c r="A1690" s="136" t="s">
        <v>132</v>
      </c>
      <c r="B1690" s="149" t="s">
        <v>274</v>
      </c>
      <c r="C1690" s="130">
        <v>50.03</v>
      </c>
      <c r="D1690" s="130">
        <v>53.22</v>
      </c>
      <c r="E1690" s="132" t="s">
        <v>701</v>
      </c>
      <c r="G1690" s="182"/>
      <c r="H1690" s="182"/>
      <c r="I1690" s="182"/>
    </row>
    <row r="1691" spans="1:9">
      <c r="A1691" s="136" t="s">
        <v>253</v>
      </c>
      <c r="B1691" s="149" t="s">
        <v>274</v>
      </c>
      <c r="C1691" s="130">
        <v>67.88</v>
      </c>
      <c r="D1691" s="130">
        <v>71.709999999999994</v>
      </c>
      <c r="E1691" s="132" t="s">
        <v>701</v>
      </c>
      <c r="G1691" s="182"/>
      <c r="H1691" s="182"/>
      <c r="I1691" s="182"/>
    </row>
    <row r="1692" spans="1:9">
      <c r="A1692" s="136" t="s">
        <v>133</v>
      </c>
      <c r="B1692" s="149" t="s">
        <v>274</v>
      </c>
      <c r="C1692" s="130">
        <v>76.02</v>
      </c>
      <c r="D1692" s="130">
        <v>81.34</v>
      </c>
      <c r="E1692" s="132" t="s">
        <v>701</v>
      </c>
      <c r="G1692" s="182"/>
      <c r="H1692" s="182"/>
      <c r="I1692" s="182"/>
    </row>
    <row r="1693" spans="1:9">
      <c r="A1693" s="136" t="s">
        <v>134</v>
      </c>
      <c r="B1693" s="149" t="s">
        <v>274</v>
      </c>
      <c r="C1693" s="130">
        <v>49.06</v>
      </c>
      <c r="D1693" s="130">
        <v>51.81</v>
      </c>
      <c r="E1693" s="132" t="s">
        <v>701</v>
      </c>
      <c r="G1693" s="182"/>
      <c r="H1693" s="182"/>
      <c r="I1693" s="182"/>
    </row>
    <row r="1694" spans="1:9">
      <c r="A1694" s="136" t="s">
        <v>135</v>
      </c>
      <c r="B1694" s="149" t="s">
        <v>274</v>
      </c>
      <c r="C1694" s="130">
        <v>91.76</v>
      </c>
      <c r="D1694" s="130">
        <v>96.97</v>
      </c>
      <c r="E1694" s="132" t="s">
        <v>701</v>
      </c>
      <c r="G1694" s="182"/>
      <c r="H1694" s="182"/>
      <c r="I1694" s="182"/>
    </row>
    <row r="1695" spans="1:9">
      <c r="A1695" s="136" t="s">
        <v>136</v>
      </c>
      <c r="B1695" s="149" t="s">
        <v>274</v>
      </c>
      <c r="C1695" s="130">
        <v>73.48</v>
      </c>
      <c r="D1695" s="130">
        <v>78.38</v>
      </c>
      <c r="E1695" s="132" t="s">
        <v>701</v>
      </c>
      <c r="G1695" s="182"/>
      <c r="H1695" s="182"/>
      <c r="I1695" s="182"/>
    </row>
    <row r="1696" spans="1:9">
      <c r="A1696" s="136" t="s">
        <v>137</v>
      </c>
      <c r="B1696" s="149" t="s">
        <v>274</v>
      </c>
      <c r="C1696" s="130">
        <v>88.31</v>
      </c>
      <c r="D1696" s="130">
        <v>93.8</v>
      </c>
      <c r="E1696" s="132" t="s">
        <v>701</v>
      </c>
      <c r="G1696" s="182"/>
      <c r="H1696" s="182"/>
      <c r="I1696" s="182"/>
    </row>
    <row r="1697" spans="1:9">
      <c r="A1697" s="136" t="s">
        <v>138</v>
      </c>
      <c r="B1697" s="149" t="s">
        <v>274</v>
      </c>
      <c r="C1697" s="130">
        <v>66.34</v>
      </c>
      <c r="D1697" s="130">
        <v>70.23</v>
      </c>
      <c r="E1697" s="132" t="s">
        <v>701</v>
      </c>
      <c r="G1697" s="182"/>
      <c r="H1697" s="182"/>
      <c r="I1697" s="182"/>
    </row>
    <row r="1698" spans="1:9">
      <c r="A1698" s="136" t="s">
        <v>139</v>
      </c>
      <c r="B1698" s="149" t="s">
        <v>274</v>
      </c>
      <c r="C1698" s="130">
        <v>112.49</v>
      </c>
      <c r="D1698" s="130">
        <v>119.62</v>
      </c>
      <c r="E1698" s="132" t="s">
        <v>701</v>
      </c>
      <c r="G1698" s="182"/>
      <c r="H1698" s="182"/>
      <c r="I1698" s="182"/>
    </row>
    <row r="1699" spans="1:9">
      <c r="A1699" s="136" t="s">
        <v>140</v>
      </c>
      <c r="B1699" s="149" t="s">
        <v>274</v>
      </c>
      <c r="C1699" s="130">
        <v>51.32</v>
      </c>
      <c r="D1699" s="130">
        <v>54.92</v>
      </c>
      <c r="E1699" s="132" t="s">
        <v>701</v>
      </c>
      <c r="G1699" s="182"/>
      <c r="H1699" s="182"/>
      <c r="I1699" s="182"/>
    </row>
    <row r="1700" spans="1:9">
      <c r="A1700" s="136" t="s">
        <v>141</v>
      </c>
      <c r="B1700" s="149" t="s">
        <v>274</v>
      </c>
      <c r="C1700" s="130">
        <v>91.21</v>
      </c>
      <c r="D1700" s="130">
        <v>97.01</v>
      </c>
      <c r="E1700" s="132" t="s">
        <v>701</v>
      </c>
      <c r="G1700" s="182"/>
      <c r="H1700" s="182"/>
      <c r="I1700" s="182"/>
    </row>
    <row r="1701" spans="1:9">
      <c r="A1701" s="136" t="s">
        <v>142</v>
      </c>
      <c r="B1701" s="149" t="s">
        <v>274</v>
      </c>
      <c r="C1701" s="130">
        <v>139.41999999999999</v>
      </c>
      <c r="D1701" s="130">
        <v>148.94</v>
      </c>
      <c r="E1701" s="132" t="s">
        <v>701</v>
      </c>
      <c r="G1701" s="182"/>
      <c r="H1701" s="182"/>
      <c r="I1701" s="182"/>
    </row>
    <row r="1702" spans="1:9">
      <c r="A1702" s="136" t="s">
        <v>143</v>
      </c>
      <c r="B1702" s="149" t="s">
        <v>274</v>
      </c>
      <c r="C1702" s="130">
        <v>64.900000000000006</v>
      </c>
      <c r="D1702" s="130">
        <v>69.150000000000006</v>
      </c>
      <c r="E1702" s="132" t="s">
        <v>701</v>
      </c>
      <c r="G1702" s="182"/>
      <c r="H1702" s="182"/>
      <c r="I1702" s="182"/>
    </row>
    <row r="1703" spans="1:9">
      <c r="A1703" s="136" t="s">
        <v>189</v>
      </c>
      <c r="B1703" s="149" t="s">
        <v>274</v>
      </c>
      <c r="C1703" s="130" t="s">
        <v>701</v>
      </c>
      <c r="D1703" s="130">
        <v>162.29</v>
      </c>
      <c r="E1703" s="132" t="s">
        <v>701</v>
      </c>
      <c r="G1703" s="182"/>
      <c r="H1703" s="182"/>
      <c r="I1703" s="182"/>
    </row>
    <row r="1704" spans="1:9">
      <c r="A1704" s="136" t="s">
        <v>144</v>
      </c>
      <c r="B1704" s="149" t="s">
        <v>274</v>
      </c>
      <c r="C1704" s="130">
        <v>112.33</v>
      </c>
      <c r="D1704" s="130">
        <v>120.1</v>
      </c>
      <c r="E1704" s="132" t="s">
        <v>701</v>
      </c>
      <c r="G1704" s="182"/>
      <c r="H1704" s="182"/>
      <c r="I1704" s="182"/>
    </row>
    <row r="1705" spans="1:9">
      <c r="A1705" s="136" t="s">
        <v>254</v>
      </c>
      <c r="B1705" s="149" t="s">
        <v>274</v>
      </c>
      <c r="C1705" s="130">
        <v>71.16</v>
      </c>
      <c r="D1705" s="130">
        <v>76.03</v>
      </c>
      <c r="E1705" s="132" t="s">
        <v>701</v>
      </c>
      <c r="G1705" s="182"/>
      <c r="H1705" s="182"/>
      <c r="I1705" s="182"/>
    </row>
    <row r="1706" spans="1:9">
      <c r="A1706" s="136" t="s">
        <v>145</v>
      </c>
      <c r="B1706" s="149" t="s">
        <v>274</v>
      </c>
      <c r="C1706" s="130">
        <v>98.42</v>
      </c>
      <c r="D1706" s="130">
        <v>104.99</v>
      </c>
      <c r="E1706" s="132" t="s">
        <v>701</v>
      </c>
      <c r="G1706" s="182"/>
      <c r="H1706" s="182"/>
      <c r="I1706" s="182"/>
    </row>
    <row r="1707" spans="1:9">
      <c r="A1707" s="136" t="s">
        <v>146</v>
      </c>
      <c r="B1707" s="149" t="s">
        <v>274</v>
      </c>
      <c r="C1707" s="130">
        <v>98.45</v>
      </c>
      <c r="D1707" s="130">
        <v>104.61</v>
      </c>
      <c r="E1707" s="132" t="s">
        <v>701</v>
      </c>
      <c r="G1707" s="182"/>
      <c r="H1707" s="182"/>
      <c r="I1707" s="182"/>
    </row>
    <row r="1708" spans="1:9">
      <c r="A1708" s="136" t="s">
        <v>147</v>
      </c>
      <c r="B1708" s="149" t="s">
        <v>274</v>
      </c>
      <c r="C1708" s="130">
        <v>64.89</v>
      </c>
      <c r="D1708" s="130">
        <v>69.010000000000005</v>
      </c>
      <c r="E1708" s="132" t="s">
        <v>701</v>
      </c>
      <c r="G1708" s="182"/>
      <c r="H1708" s="182"/>
      <c r="I1708" s="182"/>
    </row>
    <row r="1709" spans="1:9">
      <c r="A1709" s="136" t="s">
        <v>148</v>
      </c>
      <c r="B1709" s="149" t="s">
        <v>274</v>
      </c>
      <c r="C1709" s="130">
        <v>45.81</v>
      </c>
      <c r="D1709" s="130">
        <v>48.59</v>
      </c>
      <c r="E1709" s="132" t="s">
        <v>701</v>
      </c>
      <c r="G1709" s="182"/>
      <c r="H1709" s="182"/>
      <c r="I1709" s="182"/>
    </row>
    <row r="1710" spans="1:9">
      <c r="A1710" s="136" t="s">
        <v>149</v>
      </c>
      <c r="B1710" s="149" t="s">
        <v>274</v>
      </c>
      <c r="C1710" s="130">
        <v>94.87</v>
      </c>
      <c r="D1710" s="130">
        <v>100.46</v>
      </c>
      <c r="E1710" s="132" t="s">
        <v>701</v>
      </c>
      <c r="G1710" s="182"/>
      <c r="H1710" s="182"/>
      <c r="I1710" s="182"/>
    </row>
    <row r="1711" spans="1:9">
      <c r="A1711" s="136" t="s">
        <v>150</v>
      </c>
      <c r="B1711" s="149" t="s">
        <v>274</v>
      </c>
      <c r="C1711" s="130">
        <v>37.07</v>
      </c>
      <c r="D1711" s="130">
        <v>39.880000000000003</v>
      </c>
      <c r="E1711" s="132" t="s">
        <v>701</v>
      </c>
      <c r="G1711" s="182"/>
      <c r="H1711" s="182"/>
      <c r="I1711" s="182"/>
    </row>
    <row r="1712" spans="1:9">
      <c r="A1712" s="136" t="s">
        <v>151</v>
      </c>
      <c r="B1712" s="149" t="s">
        <v>274</v>
      </c>
      <c r="C1712" s="130">
        <v>78.08</v>
      </c>
      <c r="D1712" s="130">
        <v>83.38</v>
      </c>
      <c r="E1712" s="132" t="s">
        <v>701</v>
      </c>
      <c r="G1712" s="182"/>
      <c r="H1712" s="182"/>
      <c r="I1712" s="182"/>
    </row>
    <row r="1713" spans="1:9">
      <c r="A1713" s="136" t="s">
        <v>152</v>
      </c>
      <c r="B1713" s="149" t="s">
        <v>274</v>
      </c>
      <c r="C1713" s="130">
        <v>59.4</v>
      </c>
      <c r="D1713" s="130">
        <v>62.85</v>
      </c>
      <c r="E1713" s="132" t="s">
        <v>701</v>
      </c>
      <c r="G1713" s="182"/>
      <c r="H1713" s="182"/>
      <c r="I1713" s="182"/>
    </row>
    <row r="1714" spans="1:9">
      <c r="A1714" s="136" t="s">
        <v>153</v>
      </c>
      <c r="B1714" s="149" t="s">
        <v>274</v>
      </c>
      <c r="C1714" s="130">
        <v>98.47</v>
      </c>
      <c r="D1714" s="130">
        <v>105.23</v>
      </c>
      <c r="E1714" s="132" t="s">
        <v>701</v>
      </c>
      <c r="G1714" s="182"/>
      <c r="H1714" s="182"/>
      <c r="I1714" s="182"/>
    </row>
    <row r="1715" spans="1:9">
      <c r="A1715" s="136" t="s">
        <v>154</v>
      </c>
      <c r="B1715" s="149" t="s">
        <v>274</v>
      </c>
      <c r="C1715" s="130">
        <v>45.88</v>
      </c>
      <c r="D1715" s="130">
        <v>48.73</v>
      </c>
      <c r="E1715" s="132" t="s">
        <v>701</v>
      </c>
      <c r="G1715" s="182"/>
      <c r="H1715" s="182"/>
      <c r="I1715" s="182"/>
    </row>
    <row r="1716" spans="1:9">
      <c r="A1716" s="136" t="s">
        <v>155</v>
      </c>
      <c r="B1716" s="149" t="s">
        <v>274</v>
      </c>
      <c r="C1716" s="130">
        <v>71.86</v>
      </c>
      <c r="D1716" s="130">
        <v>76.12</v>
      </c>
      <c r="E1716" s="130">
        <v>84.23</v>
      </c>
      <c r="G1716" s="182"/>
      <c r="H1716" s="182"/>
      <c r="I1716" s="182"/>
    </row>
    <row r="1717" spans="1:9">
      <c r="A1717" s="136" t="s">
        <v>255</v>
      </c>
      <c r="B1717" s="149" t="s">
        <v>274</v>
      </c>
      <c r="C1717" s="130">
        <v>99.88</v>
      </c>
      <c r="D1717" s="130">
        <v>105.83</v>
      </c>
      <c r="E1717" s="130">
        <v>117.07</v>
      </c>
      <c r="G1717" s="182"/>
      <c r="H1717" s="182"/>
      <c r="I1717" s="182"/>
    </row>
    <row r="1718" spans="1:9">
      <c r="A1718" s="136" t="s">
        <v>156</v>
      </c>
      <c r="B1718" s="149" t="s">
        <v>274</v>
      </c>
      <c r="C1718" s="130">
        <v>100.32</v>
      </c>
      <c r="D1718" s="130">
        <v>107.24</v>
      </c>
      <c r="E1718" s="132" t="s">
        <v>701</v>
      </c>
      <c r="G1718" s="182"/>
      <c r="H1718" s="182"/>
      <c r="I1718" s="182"/>
    </row>
    <row r="1719" spans="1:9">
      <c r="A1719" s="136" t="s">
        <v>157</v>
      </c>
      <c r="B1719" s="149" t="s">
        <v>274</v>
      </c>
      <c r="C1719" s="130">
        <v>66.37</v>
      </c>
      <c r="D1719" s="130">
        <v>70.53</v>
      </c>
      <c r="E1719" s="132" t="s">
        <v>701</v>
      </c>
      <c r="G1719" s="182"/>
      <c r="H1719" s="182"/>
      <c r="I1719" s="182"/>
    </row>
    <row r="1720" spans="1:9">
      <c r="A1720" s="136" t="s">
        <v>158</v>
      </c>
      <c r="B1720" s="149" t="s">
        <v>274</v>
      </c>
      <c r="C1720" s="130">
        <v>128.51</v>
      </c>
      <c r="D1720" s="130">
        <v>137.22</v>
      </c>
      <c r="E1720" s="132" t="s">
        <v>701</v>
      </c>
      <c r="G1720" s="182"/>
      <c r="H1720" s="182"/>
      <c r="I1720" s="182"/>
    </row>
    <row r="1721" spans="1:9">
      <c r="A1721" s="136" t="s">
        <v>159</v>
      </c>
      <c r="B1721" s="149" t="s">
        <v>274</v>
      </c>
      <c r="C1721" s="130">
        <v>42.71</v>
      </c>
      <c r="D1721" s="130">
        <v>45.32</v>
      </c>
      <c r="E1721" s="132" t="s">
        <v>701</v>
      </c>
      <c r="G1721" s="182"/>
      <c r="H1721" s="182"/>
      <c r="I1721" s="182"/>
    </row>
    <row r="1722" spans="1:9">
      <c r="A1722" s="136" t="s">
        <v>160</v>
      </c>
      <c r="B1722" s="149" t="s">
        <v>274</v>
      </c>
      <c r="C1722" s="130">
        <v>59.8</v>
      </c>
      <c r="D1722" s="130">
        <v>63.99</v>
      </c>
      <c r="E1722" s="132" t="s">
        <v>701</v>
      </c>
      <c r="G1722" s="182"/>
      <c r="H1722" s="182"/>
      <c r="I1722" s="182"/>
    </row>
    <row r="1723" spans="1:9">
      <c r="A1723" s="136" t="s">
        <v>161</v>
      </c>
      <c r="B1723" s="149" t="s">
        <v>274</v>
      </c>
      <c r="C1723" s="130">
        <v>84.13</v>
      </c>
      <c r="D1723" s="130">
        <v>89.98</v>
      </c>
      <c r="E1723" s="132" t="s">
        <v>701</v>
      </c>
      <c r="G1723" s="182"/>
      <c r="H1723" s="182"/>
      <c r="I1723" s="182"/>
    </row>
    <row r="1724" spans="1:9">
      <c r="A1724" s="136" t="s">
        <v>40</v>
      </c>
      <c r="B1724" s="149" t="s">
        <v>274</v>
      </c>
      <c r="C1724" s="130">
        <v>92.44</v>
      </c>
      <c r="D1724" s="130">
        <v>98.2</v>
      </c>
      <c r="E1724" s="132" t="s">
        <v>701</v>
      </c>
      <c r="G1724" s="182"/>
      <c r="H1724" s="182"/>
      <c r="I1724" s="182"/>
    </row>
    <row r="1725" spans="1:9">
      <c r="A1725" s="136" t="s">
        <v>256</v>
      </c>
      <c r="B1725" s="149" t="s">
        <v>274</v>
      </c>
      <c r="C1725" s="130">
        <v>63.7</v>
      </c>
      <c r="D1725" s="130">
        <v>67.989999999999995</v>
      </c>
      <c r="E1725" s="132" t="s">
        <v>701</v>
      </c>
      <c r="G1725" s="182"/>
      <c r="H1725" s="182"/>
      <c r="I1725" s="182"/>
    </row>
    <row r="1726" spans="1:9">
      <c r="A1726" s="136" t="s">
        <v>257</v>
      </c>
      <c r="B1726" s="149" t="s">
        <v>274</v>
      </c>
      <c r="C1726" s="130">
        <v>79.23</v>
      </c>
      <c r="D1726" s="130">
        <v>84.39</v>
      </c>
      <c r="E1726" s="132" t="s">
        <v>701</v>
      </c>
      <c r="G1726" s="182"/>
      <c r="H1726" s="182"/>
      <c r="I1726" s="182"/>
    </row>
    <row r="1727" spans="1:9">
      <c r="A1727" s="136" t="s">
        <v>258</v>
      </c>
      <c r="B1727" s="149" t="s">
        <v>274</v>
      </c>
      <c r="C1727" s="130">
        <v>118.91</v>
      </c>
      <c r="D1727" s="130">
        <v>126.6</v>
      </c>
      <c r="E1727" s="132" t="s">
        <v>701</v>
      </c>
      <c r="G1727" s="182"/>
      <c r="H1727" s="182"/>
      <c r="I1727" s="182"/>
    </row>
    <row r="1728" spans="1:9">
      <c r="A1728" s="136" t="s">
        <v>162</v>
      </c>
      <c r="B1728" s="149" t="s">
        <v>274</v>
      </c>
      <c r="C1728" s="130">
        <v>57.86</v>
      </c>
      <c r="D1728" s="130">
        <v>61.39</v>
      </c>
      <c r="E1728" s="130">
        <v>68.13</v>
      </c>
      <c r="G1728" s="182"/>
      <c r="H1728" s="182"/>
      <c r="I1728" s="182"/>
    </row>
    <row r="1729" spans="1:9">
      <c r="A1729" s="136" t="s">
        <v>163</v>
      </c>
      <c r="B1729" s="149" t="s">
        <v>274</v>
      </c>
      <c r="C1729" s="130">
        <v>56.91</v>
      </c>
      <c r="D1729" s="130">
        <v>60.26</v>
      </c>
      <c r="E1729" s="130">
        <v>66.14</v>
      </c>
      <c r="G1729" s="182"/>
      <c r="H1729" s="182"/>
      <c r="I1729" s="182"/>
    </row>
    <row r="1730" spans="1:9">
      <c r="A1730" s="136" t="s">
        <v>164</v>
      </c>
      <c r="B1730" s="149" t="s">
        <v>274</v>
      </c>
      <c r="C1730" s="130">
        <v>74.819999999999993</v>
      </c>
      <c r="D1730" s="130">
        <v>79.53</v>
      </c>
      <c r="E1730" s="132" t="s">
        <v>701</v>
      </c>
      <c r="G1730" s="182"/>
      <c r="H1730" s="182"/>
      <c r="I1730" s="182"/>
    </row>
    <row r="1731" spans="1:9">
      <c r="A1731" s="136" t="s">
        <v>165</v>
      </c>
      <c r="B1731" s="149" t="s">
        <v>274</v>
      </c>
      <c r="C1731" s="130">
        <v>36.07</v>
      </c>
      <c r="D1731" s="130">
        <v>38.119999999999997</v>
      </c>
      <c r="E1731" s="130">
        <v>42.47</v>
      </c>
      <c r="G1731" s="182"/>
      <c r="H1731" s="182"/>
      <c r="I1731" s="182"/>
    </row>
    <row r="1732" spans="1:9">
      <c r="A1732" s="136" t="s">
        <v>166</v>
      </c>
      <c r="B1732" s="149" t="s">
        <v>274</v>
      </c>
      <c r="C1732" s="130">
        <v>44.85</v>
      </c>
      <c r="D1732" s="130">
        <v>47.45</v>
      </c>
      <c r="E1732" s="132" t="s">
        <v>701</v>
      </c>
      <c r="G1732" s="182"/>
      <c r="H1732" s="182"/>
      <c r="I1732" s="182"/>
    </row>
    <row r="1733" spans="1:9">
      <c r="A1733" s="136" t="s">
        <v>167</v>
      </c>
      <c r="B1733" s="149" t="s">
        <v>274</v>
      </c>
      <c r="C1733" s="130">
        <v>76.569999999999993</v>
      </c>
      <c r="D1733" s="130">
        <v>82.02</v>
      </c>
      <c r="E1733" s="132" t="s">
        <v>701</v>
      </c>
      <c r="G1733" s="182"/>
      <c r="H1733" s="182"/>
      <c r="I1733" s="182"/>
    </row>
    <row r="1734" spans="1:9">
      <c r="A1734" s="136" t="s">
        <v>168</v>
      </c>
      <c r="B1734" s="149" t="s">
        <v>274</v>
      </c>
      <c r="C1734" s="130">
        <v>68.78</v>
      </c>
      <c r="D1734" s="130">
        <v>72.790000000000006</v>
      </c>
      <c r="E1734" s="132" t="s">
        <v>701</v>
      </c>
      <c r="G1734" s="182"/>
      <c r="H1734" s="182"/>
      <c r="I1734" s="182"/>
    </row>
    <row r="1735" spans="1:9">
      <c r="A1735" s="136" t="s">
        <v>169</v>
      </c>
      <c r="B1735" s="149" t="s">
        <v>274</v>
      </c>
      <c r="C1735" s="130">
        <v>77.290000000000006</v>
      </c>
      <c r="D1735" s="130">
        <v>82.3</v>
      </c>
      <c r="E1735" s="132" t="s">
        <v>701</v>
      </c>
      <c r="G1735" s="182"/>
      <c r="H1735" s="182"/>
      <c r="I1735" s="182"/>
    </row>
    <row r="1736" spans="1:9">
      <c r="A1736" s="136" t="s">
        <v>170</v>
      </c>
      <c r="B1736" s="149" t="s">
        <v>274</v>
      </c>
      <c r="C1736" s="130">
        <v>46.1</v>
      </c>
      <c r="D1736" s="130">
        <v>49.14</v>
      </c>
      <c r="E1736" s="132" t="s">
        <v>701</v>
      </c>
      <c r="G1736" s="182"/>
      <c r="H1736" s="182"/>
      <c r="I1736" s="182"/>
    </row>
    <row r="1737" spans="1:9">
      <c r="A1737" s="136" t="s">
        <v>171</v>
      </c>
      <c r="B1737" s="149" t="s">
        <v>274</v>
      </c>
      <c r="C1737" s="130">
        <v>92.48</v>
      </c>
      <c r="D1737" s="130">
        <v>98.29</v>
      </c>
      <c r="E1737" s="132" t="s">
        <v>701</v>
      </c>
      <c r="G1737" s="182"/>
      <c r="H1737" s="182"/>
      <c r="I1737" s="182"/>
    </row>
    <row r="1738" spans="1:9">
      <c r="A1738" s="136" t="s">
        <v>172</v>
      </c>
      <c r="B1738" s="149" t="s">
        <v>274</v>
      </c>
      <c r="C1738" s="130">
        <v>73.58</v>
      </c>
      <c r="D1738" s="130">
        <v>78.69</v>
      </c>
      <c r="E1738" s="132" t="s">
        <v>701</v>
      </c>
      <c r="G1738" s="182"/>
      <c r="H1738" s="182"/>
      <c r="I1738" s="182"/>
    </row>
    <row r="1739" spans="1:9">
      <c r="A1739" s="136" t="s">
        <v>175</v>
      </c>
      <c r="B1739" s="149" t="s">
        <v>274</v>
      </c>
      <c r="C1739" s="130">
        <v>64.97</v>
      </c>
      <c r="D1739" s="130">
        <v>68.5</v>
      </c>
      <c r="E1739" s="132" t="s">
        <v>701</v>
      </c>
      <c r="G1739" s="182"/>
      <c r="H1739" s="182"/>
      <c r="I1739" s="182"/>
    </row>
    <row r="1740" spans="1:9">
      <c r="A1740" s="136" t="s">
        <v>173</v>
      </c>
      <c r="B1740" s="149" t="s">
        <v>274</v>
      </c>
      <c r="C1740" s="130">
        <v>136.84</v>
      </c>
      <c r="D1740" s="130">
        <v>144.41999999999999</v>
      </c>
      <c r="E1740" s="132" t="s">
        <v>701</v>
      </c>
      <c r="G1740" s="182"/>
      <c r="H1740" s="182"/>
      <c r="I1740" s="182"/>
    </row>
    <row r="1741" spans="1:9">
      <c r="A1741" s="136" t="s">
        <v>174</v>
      </c>
      <c r="B1741" s="149" t="s">
        <v>274</v>
      </c>
      <c r="C1741" s="130">
        <v>51.22</v>
      </c>
      <c r="D1741" s="130">
        <v>55.06</v>
      </c>
      <c r="E1741" s="132" t="s">
        <v>701</v>
      </c>
      <c r="G1741" s="182"/>
      <c r="H1741" s="182"/>
      <c r="I1741" s="182"/>
    </row>
    <row r="1742" spans="1:9">
      <c r="A1742" s="136" t="s">
        <v>176</v>
      </c>
      <c r="B1742" s="149" t="s">
        <v>274</v>
      </c>
      <c r="C1742" s="130">
        <v>78.69</v>
      </c>
      <c r="D1742" s="130">
        <v>83.78</v>
      </c>
      <c r="E1742" s="132" t="s">
        <v>701</v>
      </c>
      <c r="G1742" s="182"/>
      <c r="H1742" s="182"/>
      <c r="I1742" s="182"/>
    </row>
    <row r="1743" spans="1:9">
      <c r="A1743" s="136" t="s">
        <v>259</v>
      </c>
      <c r="B1743" s="149" t="s">
        <v>274</v>
      </c>
      <c r="C1743" s="130">
        <v>72.67</v>
      </c>
      <c r="D1743" s="130">
        <v>76.88</v>
      </c>
      <c r="E1743" s="132" t="s">
        <v>701</v>
      </c>
      <c r="G1743" s="182"/>
      <c r="H1743" s="182"/>
      <c r="I1743" s="182"/>
    </row>
    <row r="1744" spans="1:9">
      <c r="A1744" s="136" t="s">
        <v>260</v>
      </c>
      <c r="B1744" s="149" t="s">
        <v>274</v>
      </c>
      <c r="C1744" s="130">
        <v>96.58</v>
      </c>
      <c r="D1744" s="130">
        <v>101.82</v>
      </c>
      <c r="E1744" s="132" t="s">
        <v>701</v>
      </c>
      <c r="G1744" s="182"/>
      <c r="H1744" s="182"/>
      <c r="I1744" s="182"/>
    </row>
    <row r="1745" spans="1:9">
      <c r="A1745" s="136" t="s">
        <v>177</v>
      </c>
      <c r="B1745" s="149" t="s">
        <v>274</v>
      </c>
      <c r="C1745" s="130">
        <v>60</v>
      </c>
      <c r="D1745" s="130">
        <v>65.040000000000006</v>
      </c>
      <c r="E1745" s="132" t="s">
        <v>701</v>
      </c>
      <c r="G1745" s="182"/>
      <c r="H1745" s="182"/>
      <c r="I1745" s="182"/>
    </row>
    <row r="1746" spans="1:9">
      <c r="A1746" s="136" t="s">
        <v>178</v>
      </c>
      <c r="B1746" s="149" t="s">
        <v>274</v>
      </c>
      <c r="C1746" s="130">
        <v>88.08</v>
      </c>
      <c r="D1746" s="130">
        <v>94.12</v>
      </c>
      <c r="E1746" s="132" t="s">
        <v>701</v>
      </c>
      <c r="G1746" s="182"/>
      <c r="H1746" s="182"/>
      <c r="I1746" s="182"/>
    </row>
    <row r="1747" spans="1:9">
      <c r="A1747" s="136" t="s">
        <v>179</v>
      </c>
      <c r="B1747" s="149" t="s">
        <v>274</v>
      </c>
      <c r="C1747" s="130">
        <v>102.05</v>
      </c>
      <c r="D1747" s="130">
        <v>108.49</v>
      </c>
      <c r="E1747" s="130">
        <v>118.33</v>
      </c>
      <c r="G1747" s="182"/>
      <c r="H1747" s="182"/>
      <c r="I1747" s="182"/>
    </row>
    <row r="1748" spans="1:9">
      <c r="A1748" s="136" t="s">
        <v>180</v>
      </c>
      <c r="B1748" s="149" t="s">
        <v>274</v>
      </c>
      <c r="C1748" s="130">
        <v>69.989999999999995</v>
      </c>
      <c r="D1748" s="130">
        <v>74.92</v>
      </c>
      <c r="E1748" s="130">
        <v>83.51</v>
      </c>
      <c r="G1748" s="182"/>
      <c r="H1748" s="182"/>
      <c r="I1748" s="182"/>
    </row>
    <row r="1749" spans="1:9">
      <c r="A1749" s="136" t="s">
        <v>181</v>
      </c>
      <c r="B1749" s="149" t="s">
        <v>274</v>
      </c>
      <c r="C1749" s="130">
        <v>40.68</v>
      </c>
      <c r="D1749" s="130">
        <v>42.98</v>
      </c>
      <c r="E1749" s="130">
        <v>47.58</v>
      </c>
      <c r="G1749" s="182"/>
      <c r="H1749" s="182"/>
      <c r="I1749" s="182"/>
    </row>
    <row r="1750" spans="1:9">
      <c r="A1750" s="136" t="s">
        <v>182</v>
      </c>
      <c r="B1750" s="149" t="s">
        <v>274</v>
      </c>
      <c r="C1750" s="130">
        <v>51.99</v>
      </c>
      <c r="D1750" s="130">
        <v>55.85</v>
      </c>
      <c r="E1750" s="130">
        <v>61.11</v>
      </c>
      <c r="G1750" s="182"/>
      <c r="H1750" s="182"/>
      <c r="I1750" s="182"/>
    </row>
    <row r="1751" spans="1:9">
      <c r="A1751" s="136" t="s">
        <v>261</v>
      </c>
      <c r="B1751" s="149" t="s">
        <v>274</v>
      </c>
      <c r="C1751" s="130">
        <v>80.569999999999993</v>
      </c>
      <c r="D1751" s="130">
        <v>85.79</v>
      </c>
      <c r="E1751" s="130">
        <v>93.17</v>
      </c>
      <c r="G1751" s="182"/>
      <c r="H1751" s="182"/>
      <c r="I1751" s="182"/>
    </row>
    <row r="1752" spans="1:9">
      <c r="A1752" s="136" t="s">
        <v>184</v>
      </c>
      <c r="B1752" s="149" t="s">
        <v>274</v>
      </c>
      <c r="C1752" s="130">
        <v>63.08</v>
      </c>
      <c r="D1752" s="130">
        <v>67.36</v>
      </c>
      <c r="E1752" s="132" t="s">
        <v>701</v>
      </c>
      <c r="G1752" s="182"/>
      <c r="H1752" s="182"/>
      <c r="I1752" s="182"/>
    </row>
    <row r="1753" spans="1:9">
      <c r="A1753" s="136" t="s">
        <v>262</v>
      </c>
      <c r="B1753" s="149" t="s">
        <v>274</v>
      </c>
      <c r="C1753" s="130">
        <v>82.77</v>
      </c>
      <c r="D1753" s="130">
        <v>88.45</v>
      </c>
      <c r="E1753" s="132" t="s">
        <v>701</v>
      </c>
      <c r="G1753" s="182"/>
      <c r="H1753" s="182"/>
      <c r="I1753" s="182"/>
    </row>
    <row r="1754" spans="1:9">
      <c r="A1754" s="136" t="s">
        <v>185</v>
      </c>
      <c r="B1754" s="149" t="s">
        <v>274</v>
      </c>
      <c r="C1754" s="130">
        <v>56.54</v>
      </c>
      <c r="D1754" s="130">
        <v>59.9</v>
      </c>
      <c r="E1754" s="132" t="s">
        <v>701</v>
      </c>
      <c r="G1754" s="182"/>
      <c r="H1754" s="182"/>
      <c r="I1754" s="182"/>
    </row>
    <row r="1755" spans="1:9">
      <c r="A1755" s="136" t="s">
        <v>186</v>
      </c>
      <c r="B1755" s="149" t="s">
        <v>274</v>
      </c>
      <c r="C1755" s="130">
        <v>61.55</v>
      </c>
      <c r="D1755" s="130">
        <v>64.98</v>
      </c>
      <c r="E1755" s="132" t="s">
        <v>701</v>
      </c>
      <c r="G1755" s="182"/>
      <c r="H1755" s="182"/>
      <c r="I1755" s="182"/>
    </row>
    <row r="1756" spans="1:9">
      <c r="A1756" s="136" t="s">
        <v>263</v>
      </c>
      <c r="B1756" s="149" t="s">
        <v>274</v>
      </c>
      <c r="C1756" s="130">
        <v>83.01</v>
      </c>
      <c r="D1756" s="130">
        <v>87.91</v>
      </c>
      <c r="E1756" s="132" t="s">
        <v>701</v>
      </c>
      <c r="G1756" s="182"/>
      <c r="H1756" s="182"/>
      <c r="I1756" s="182"/>
    </row>
    <row r="1757" spans="1:9">
      <c r="A1757" s="136" t="s">
        <v>187</v>
      </c>
      <c r="B1757" s="149" t="s">
        <v>274</v>
      </c>
      <c r="C1757" s="130">
        <v>84.33</v>
      </c>
      <c r="D1757" s="130">
        <v>89.46</v>
      </c>
      <c r="E1757" s="132" t="s">
        <v>701</v>
      </c>
      <c r="G1757" s="182"/>
      <c r="H1757" s="182"/>
      <c r="I1757" s="182"/>
    </row>
    <row r="1758" spans="1:9" ht="15.75" thickBot="1">
      <c r="A1758" s="136" t="s">
        <v>188</v>
      </c>
      <c r="B1758" s="149" t="s">
        <v>274</v>
      </c>
      <c r="C1758" s="130">
        <v>44.61</v>
      </c>
      <c r="D1758" s="130">
        <v>47.11</v>
      </c>
      <c r="E1758" s="133" t="s">
        <v>701</v>
      </c>
      <c r="G1758" s="182"/>
      <c r="H1758" s="182"/>
      <c r="I1758" s="182"/>
    </row>
  </sheetData>
  <autoFilter ref="A8:E1758"/>
  <pageMargins left="0.7" right="0.7" top="0.75" bottom="0.75" header="0.3" footer="0.3"/>
  <pageSetup scale="3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76"/>
  <sheetViews>
    <sheetView workbookViewId="0">
      <selection activeCell="E10" sqref="E10"/>
    </sheetView>
  </sheetViews>
  <sheetFormatPr defaultRowHeight="12.75"/>
  <cols>
    <col min="1" max="1" width="9.140625" style="158"/>
    <col min="2" max="2" width="18.140625" style="158" customWidth="1"/>
    <col min="3" max="3" width="51.28515625" style="158" customWidth="1"/>
    <col min="4" max="4" width="19" style="158" customWidth="1"/>
    <col min="5" max="5" width="18.5703125" style="158" customWidth="1"/>
    <col min="6" max="6" width="10.85546875" style="158" customWidth="1"/>
    <col min="7" max="7" width="22.85546875" style="158" customWidth="1"/>
    <col min="8" max="16384" width="9.140625" style="158"/>
  </cols>
  <sheetData>
    <row r="1" spans="1:7" s="150" customFormat="1" ht="39" customHeight="1">
      <c r="B1" s="151" t="s">
        <v>280</v>
      </c>
      <c r="C1" s="151" t="s">
        <v>281</v>
      </c>
      <c r="D1" s="152" t="s">
        <v>282</v>
      </c>
      <c r="E1" s="152" t="s">
        <v>283</v>
      </c>
      <c r="F1" s="152" t="s">
        <v>284</v>
      </c>
      <c r="G1" s="152" t="s">
        <v>285</v>
      </c>
    </row>
    <row r="2" spans="1:7" ht="48.75" customHeight="1">
      <c r="A2" s="153" t="s">
        <v>286</v>
      </c>
      <c r="B2" s="154" t="s">
        <v>42</v>
      </c>
      <c r="C2" s="155" t="s">
        <v>287</v>
      </c>
      <c r="D2" s="156" t="s">
        <v>288</v>
      </c>
      <c r="E2" s="156" t="s">
        <v>289</v>
      </c>
      <c r="F2" s="157"/>
      <c r="G2" s="156" t="s">
        <v>290</v>
      </c>
    </row>
    <row r="3" spans="1:7" ht="78.75" customHeight="1">
      <c r="A3" s="153" t="s">
        <v>291</v>
      </c>
      <c r="B3" s="154" t="s">
        <v>43</v>
      </c>
      <c r="C3" s="155" t="s">
        <v>292</v>
      </c>
      <c r="D3" s="156" t="s">
        <v>288</v>
      </c>
      <c r="E3" s="156" t="s">
        <v>289</v>
      </c>
      <c r="F3" s="159" t="s">
        <v>293</v>
      </c>
      <c r="G3" s="156" t="s">
        <v>290</v>
      </c>
    </row>
    <row r="4" spans="1:7" ht="36" customHeight="1">
      <c r="A4" s="153" t="s">
        <v>294</v>
      </c>
      <c r="B4" s="154" t="s">
        <v>44</v>
      </c>
      <c r="C4" s="155" t="s">
        <v>295</v>
      </c>
      <c r="D4" s="156" t="s">
        <v>296</v>
      </c>
      <c r="E4" s="156"/>
      <c r="F4" s="157"/>
      <c r="G4" s="156"/>
    </row>
    <row r="5" spans="1:7" ht="48" customHeight="1">
      <c r="A5" s="153" t="s">
        <v>297</v>
      </c>
      <c r="B5" s="154" t="s">
        <v>45</v>
      </c>
      <c r="C5" s="155" t="s">
        <v>298</v>
      </c>
      <c r="D5" s="156" t="s">
        <v>299</v>
      </c>
      <c r="E5" s="156"/>
      <c r="F5" s="159" t="s">
        <v>300</v>
      </c>
      <c r="G5" s="156" t="s">
        <v>301</v>
      </c>
    </row>
    <row r="6" spans="1:7" ht="79.5" customHeight="1">
      <c r="A6" s="153" t="s">
        <v>302</v>
      </c>
      <c r="B6" s="154" t="s">
        <v>46</v>
      </c>
      <c r="C6" s="155" t="s">
        <v>303</v>
      </c>
      <c r="D6" s="156" t="s">
        <v>299</v>
      </c>
      <c r="E6" s="156"/>
      <c r="F6" s="159" t="s">
        <v>304</v>
      </c>
      <c r="G6" s="156" t="s">
        <v>301</v>
      </c>
    </row>
    <row r="7" spans="1:7" ht="24.75" customHeight="1">
      <c r="A7" s="153" t="s">
        <v>305</v>
      </c>
      <c r="B7" s="154" t="s">
        <v>47</v>
      </c>
      <c r="C7" s="155" t="s">
        <v>306</v>
      </c>
      <c r="D7" s="156" t="s">
        <v>307</v>
      </c>
      <c r="E7" s="156" t="s">
        <v>308</v>
      </c>
      <c r="F7" s="159"/>
      <c r="G7" s="156" t="s">
        <v>301</v>
      </c>
    </row>
    <row r="8" spans="1:7" ht="57.75" customHeight="1">
      <c r="A8" s="153" t="s">
        <v>309</v>
      </c>
      <c r="B8" s="154" t="s">
        <v>48</v>
      </c>
      <c r="C8" s="155" t="s">
        <v>310</v>
      </c>
      <c r="D8" s="156" t="s">
        <v>296</v>
      </c>
      <c r="E8" s="156"/>
      <c r="F8" s="159" t="s">
        <v>311</v>
      </c>
      <c r="G8" s="156"/>
    </row>
    <row r="9" spans="1:7" ht="48" customHeight="1">
      <c r="A9" s="153" t="s">
        <v>312</v>
      </c>
      <c r="B9" s="154" t="s">
        <v>49</v>
      </c>
      <c r="C9" s="155" t="s">
        <v>313</v>
      </c>
      <c r="D9" s="156" t="s">
        <v>307</v>
      </c>
      <c r="E9" s="156" t="s">
        <v>314</v>
      </c>
      <c r="F9" s="159" t="s">
        <v>293</v>
      </c>
      <c r="G9" s="156" t="s">
        <v>301</v>
      </c>
    </row>
    <row r="10" spans="1:7" ht="59.25" customHeight="1">
      <c r="A10" s="153" t="s">
        <v>315</v>
      </c>
      <c r="B10" s="154" t="s">
        <v>50</v>
      </c>
      <c r="C10" s="155" t="s">
        <v>316</v>
      </c>
      <c r="D10" s="156" t="s">
        <v>288</v>
      </c>
      <c r="E10" s="156" t="s">
        <v>317</v>
      </c>
      <c r="F10" s="159" t="s">
        <v>293</v>
      </c>
      <c r="G10" s="156" t="s">
        <v>290</v>
      </c>
    </row>
    <row r="11" spans="1:7" ht="94.5" customHeight="1">
      <c r="A11" s="153" t="s">
        <v>318</v>
      </c>
      <c r="B11" s="154" t="s">
        <v>319</v>
      </c>
      <c r="C11" s="155" t="s">
        <v>320</v>
      </c>
      <c r="D11" s="156" t="s">
        <v>288</v>
      </c>
      <c r="E11" s="156" t="s">
        <v>317</v>
      </c>
      <c r="F11" s="159" t="s">
        <v>321</v>
      </c>
      <c r="G11" s="156" t="s">
        <v>290</v>
      </c>
    </row>
    <row r="12" spans="1:7" ht="79.5" customHeight="1">
      <c r="A12" s="153" t="s">
        <v>322</v>
      </c>
      <c r="B12" s="154" t="s">
        <v>51</v>
      </c>
      <c r="C12" s="160" t="s">
        <v>323</v>
      </c>
      <c r="D12" s="156" t="s">
        <v>288</v>
      </c>
      <c r="E12" s="156" t="s">
        <v>317</v>
      </c>
      <c r="F12" s="159" t="s">
        <v>293</v>
      </c>
      <c r="G12" s="156" t="s">
        <v>290</v>
      </c>
    </row>
    <row r="13" spans="1:7" ht="35.25" customHeight="1">
      <c r="A13" s="153" t="s">
        <v>324</v>
      </c>
      <c r="B13" s="154" t="s">
        <v>52</v>
      </c>
      <c r="C13" s="155" t="s">
        <v>325</v>
      </c>
      <c r="D13" s="156" t="s">
        <v>288</v>
      </c>
      <c r="E13" s="156" t="s">
        <v>317</v>
      </c>
      <c r="F13" s="159" t="s">
        <v>293</v>
      </c>
      <c r="G13" s="156" t="s">
        <v>290</v>
      </c>
    </row>
    <row r="14" spans="1:7" ht="48.75" customHeight="1">
      <c r="A14" s="153" t="s">
        <v>326</v>
      </c>
      <c r="B14" s="154" t="s">
        <v>327</v>
      </c>
      <c r="C14" s="155" t="s">
        <v>328</v>
      </c>
      <c r="D14" s="156" t="s">
        <v>329</v>
      </c>
      <c r="E14" s="156" t="s">
        <v>317</v>
      </c>
      <c r="F14" s="159" t="s">
        <v>321</v>
      </c>
      <c r="G14" s="161" t="s">
        <v>330</v>
      </c>
    </row>
    <row r="15" spans="1:7" ht="45.75" customHeight="1">
      <c r="A15" s="153" t="s">
        <v>331</v>
      </c>
      <c r="B15" s="154" t="s">
        <v>53</v>
      </c>
      <c r="C15" s="155" t="s">
        <v>332</v>
      </c>
      <c r="D15" s="156" t="s">
        <v>288</v>
      </c>
      <c r="E15" s="156" t="s">
        <v>317</v>
      </c>
      <c r="F15" s="159" t="s">
        <v>293</v>
      </c>
      <c r="G15" s="156" t="s">
        <v>290</v>
      </c>
    </row>
    <row r="16" spans="1:7" ht="71.25" customHeight="1">
      <c r="A16" s="153" t="s">
        <v>333</v>
      </c>
      <c r="B16" s="154" t="s">
        <v>54</v>
      </c>
      <c r="C16" s="155" t="s">
        <v>334</v>
      </c>
      <c r="D16" s="156" t="s">
        <v>329</v>
      </c>
      <c r="E16" s="156" t="s">
        <v>317</v>
      </c>
      <c r="F16" s="159" t="s">
        <v>321</v>
      </c>
      <c r="G16" s="161" t="s">
        <v>330</v>
      </c>
    </row>
    <row r="17" spans="1:7" ht="68.25" customHeight="1">
      <c r="A17" s="153" t="s">
        <v>335</v>
      </c>
      <c r="B17" s="162" t="s">
        <v>336</v>
      </c>
      <c r="C17" s="163" t="s">
        <v>337</v>
      </c>
      <c r="D17" s="156" t="s">
        <v>288</v>
      </c>
      <c r="E17" s="156" t="s">
        <v>338</v>
      </c>
      <c r="F17" s="164"/>
      <c r="G17" s="156" t="s">
        <v>290</v>
      </c>
    </row>
    <row r="18" spans="1:7" ht="47.25" customHeight="1">
      <c r="A18" s="153" t="s">
        <v>339</v>
      </c>
      <c r="B18" s="162" t="s">
        <v>241</v>
      </c>
      <c r="C18" s="163" t="s">
        <v>340</v>
      </c>
      <c r="D18" s="156" t="s">
        <v>288</v>
      </c>
      <c r="E18" s="156" t="s">
        <v>341</v>
      </c>
      <c r="F18" s="162"/>
      <c r="G18" s="156" t="s">
        <v>290</v>
      </c>
    </row>
    <row r="19" spans="1:7" ht="58.5" customHeight="1">
      <c r="A19" s="153" t="s">
        <v>342</v>
      </c>
      <c r="B19" s="154" t="s">
        <v>55</v>
      </c>
      <c r="C19" s="155" t="s">
        <v>343</v>
      </c>
      <c r="D19" s="156" t="s">
        <v>288</v>
      </c>
      <c r="E19" s="156" t="s">
        <v>344</v>
      </c>
      <c r="F19" s="159" t="s">
        <v>293</v>
      </c>
      <c r="G19" s="156" t="s">
        <v>290</v>
      </c>
    </row>
    <row r="20" spans="1:7" ht="46.5" customHeight="1">
      <c r="A20" s="153" t="s">
        <v>345</v>
      </c>
      <c r="B20" s="165" t="s">
        <v>56</v>
      </c>
      <c r="C20" s="155" t="s">
        <v>346</v>
      </c>
      <c r="D20" s="156" t="s">
        <v>288</v>
      </c>
      <c r="E20" s="156" t="s">
        <v>308</v>
      </c>
      <c r="F20" s="159" t="s">
        <v>293</v>
      </c>
      <c r="G20" s="156" t="s">
        <v>290</v>
      </c>
    </row>
    <row r="21" spans="1:7" ht="47.25" customHeight="1">
      <c r="A21" s="153" t="s">
        <v>347</v>
      </c>
      <c r="B21" s="165" t="s">
        <v>57</v>
      </c>
      <c r="C21" s="155" t="s">
        <v>348</v>
      </c>
      <c r="D21" s="156" t="s">
        <v>329</v>
      </c>
      <c r="E21" s="156" t="s">
        <v>308</v>
      </c>
      <c r="F21" s="159" t="s">
        <v>321</v>
      </c>
      <c r="G21" s="161" t="s">
        <v>330</v>
      </c>
    </row>
    <row r="22" spans="1:7" ht="34.5" customHeight="1">
      <c r="A22" s="153" t="s">
        <v>349</v>
      </c>
      <c r="B22" s="165" t="s">
        <v>58</v>
      </c>
      <c r="C22" s="155" t="s">
        <v>350</v>
      </c>
      <c r="D22" s="156" t="s">
        <v>288</v>
      </c>
      <c r="E22" s="156" t="s">
        <v>308</v>
      </c>
      <c r="F22" s="159" t="s">
        <v>321</v>
      </c>
      <c r="G22" s="156" t="s">
        <v>290</v>
      </c>
    </row>
    <row r="23" spans="1:7" ht="45" customHeight="1">
      <c r="A23" s="153" t="s">
        <v>351</v>
      </c>
      <c r="B23" s="165" t="s">
        <v>59</v>
      </c>
      <c r="C23" s="155" t="s">
        <v>352</v>
      </c>
      <c r="D23" s="156" t="s">
        <v>307</v>
      </c>
      <c r="E23" s="156" t="s">
        <v>308</v>
      </c>
      <c r="F23" s="159"/>
      <c r="G23" s="156" t="s">
        <v>301</v>
      </c>
    </row>
    <row r="24" spans="1:7" ht="34.5" customHeight="1">
      <c r="A24" s="153" t="s">
        <v>353</v>
      </c>
      <c r="B24" s="154" t="s">
        <v>60</v>
      </c>
      <c r="C24" s="155" t="s">
        <v>354</v>
      </c>
      <c r="D24" s="156" t="s">
        <v>307</v>
      </c>
      <c r="E24" s="156" t="s">
        <v>355</v>
      </c>
      <c r="F24" s="159"/>
      <c r="G24" s="156" t="s">
        <v>301</v>
      </c>
    </row>
    <row r="25" spans="1:7" ht="48" customHeight="1">
      <c r="A25" s="153" t="s">
        <v>356</v>
      </c>
      <c r="B25" s="154" t="s">
        <v>61</v>
      </c>
      <c r="C25" s="155" t="s">
        <v>357</v>
      </c>
      <c r="D25" s="156" t="s">
        <v>288</v>
      </c>
      <c r="E25" s="156" t="s">
        <v>317</v>
      </c>
      <c r="F25" s="159" t="s">
        <v>293</v>
      </c>
      <c r="G25" s="156" t="s">
        <v>290</v>
      </c>
    </row>
    <row r="26" spans="1:7" ht="57" customHeight="1">
      <c r="A26" s="153" t="s">
        <v>358</v>
      </c>
      <c r="B26" s="154" t="s">
        <v>62</v>
      </c>
      <c r="C26" s="155" t="s">
        <v>359</v>
      </c>
      <c r="D26" s="156" t="s">
        <v>288</v>
      </c>
      <c r="E26" s="156" t="s">
        <v>317</v>
      </c>
      <c r="F26" s="159"/>
      <c r="G26" s="156" t="s">
        <v>290</v>
      </c>
    </row>
    <row r="27" spans="1:7" ht="45.75" customHeight="1">
      <c r="A27" s="153" t="s">
        <v>360</v>
      </c>
      <c r="B27" s="154" t="s">
        <v>63</v>
      </c>
      <c r="C27" s="155" t="s">
        <v>361</v>
      </c>
      <c r="D27" s="156" t="s">
        <v>307</v>
      </c>
      <c r="E27" s="156" t="s">
        <v>314</v>
      </c>
      <c r="F27" s="159"/>
      <c r="G27" s="156" t="s">
        <v>301</v>
      </c>
    </row>
    <row r="28" spans="1:7" ht="69" customHeight="1">
      <c r="A28" s="153" t="s">
        <v>362</v>
      </c>
      <c r="B28" s="154" t="s">
        <v>64</v>
      </c>
      <c r="C28" s="155" t="s">
        <v>363</v>
      </c>
      <c r="D28" s="156" t="s">
        <v>288</v>
      </c>
      <c r="E28" s="156" t="s">
        <v>364</v>
      </c>
      <c r="F28" s="159" t="s">
        <v>293</v>
      </c>
      <c r="G28" s="156" t="s">
        <v>290</v>
      </c>
    </row>
    <row r="29" spans="1:7" ht="69.75" customHeight="1">
      <c r="A29" s="153" t="s">
        <v>365</v>
      </c>
      <c r="B29" s="154" t="s">
        <v>65</v>
      </c>
      <c r="C29" s="155" t="s">
        <v>366</v>
      </c>
      <c r="D29" s="156" t="s">
        <v>288</v>
      </c>
      <c r="E29" s="156" t="s">
        <v>364</v>
      </c>
      <c r="F29" s="159" t="s">
        <v>321</v>
      </c>
      <c r="G29" s="156" t="s">
        <v>290</v>
      </c>
    </row>
    <row r="30" spans="1:7" ht="59.25" customHeight="1">
      <c r="A30" s="153" t="s">
        <v>367</v>
      </c>
      <c r="B30" s="154" t="s">
        <v>66</v>
      </c>
      <c r="C30" s="155" t="s">
        <v>368</v>
      </c>
      <c r="D30" s="156" t="s">
        <v>288</v>
      </c>
      <c r="E30" s="161" t="s">
        <v>369</v>
      </c>
      <c r="F30" s="159" t="s">
        <v>293</v>
      </c>
      <c r="G30" s="156" t="s">
        <v>290</v>
      </c>
    </row>
    <row r="31" spans="1:7" ht="45.75" customHeight="1">
      <c r="A31" s="153" t="s">
        <v>370</v>
      </c>
      <c r="B31" s="154" t="s">
        <v>67</v>
      </c>
      <c r="C31" s="155" t="s">
        <v>371</v>
      </c>
      <c r="D31" s="156" t="s">
        <v>288</v>
      </c>
      <c r="E31" s="156" t="s">
        <v>344</v>
      </c>
      <c r="F31" s="159" t="s">
        <v>293</v>
      </c>
      <c r="G31" s="156" t="s">
        <v>290</v>
      </c>
    </row>
    <row r="32" spans="1:7" ht="48" customHeight="1">
      <c r="A32" s="153" t="s">
        <v>372</v>
      </c>
      <c r="B32" s="154" t="s">
        <v>68</v>
      </c>
      <c r="C32" s="155" t="s">
        <v>373</v>
      </c>
      <c r="D32" s="156" t="s">
        <v>288</v>
      </c>
      <c r="E32" s="156" t="s">
        <v>374</v>
      </c>
      <c r="F32" s="159"/>
      <c r="G32" s="156" t="s">
        <v>290</v>
      </c>
    </row>
    <row r="33" spans="1:7" ht="46.5" customHeight="1">
      <c r="A33" s="153" t="s">
        <v>375</v>
      </c>
      <c r="B33" s="154" t="s">
        <v>69</v>
      </c>
      <c r="C33" s="155" t="s">
        <v>376</v>
      </c>
      <c r="D33" s="156" t="s">
        <v>288</v>
      </c>
      <c r="E33" s="156" t="s">
        <v>374</v>
      </c>
      <c r="F33" s="159" t="s">
        <v>293</v>
      </c>
      <c r="G33" s="156" t="s">
        <v>290</v>
      </c>
    </row>
    <row r="34" spans="1:7" ht="48.75" customHeight="1">
      <c r="A34" s="153" t="s">
        <v>377</v>
      </c>
      <c r="B34" s="154" t="s">
        <v>70</v>
      </c>
      <c r="C34" s="155" t="s">
        <v>378</v>
      </c>
      <c r="D34" s="156" t="s">
        <v>296</v>
      </c>
      <c r="E34" s="156"/>
      <c r="F34" s="157"/>
      <c r="G34" s="156"/>
    </row>
    <row r="35" spans="1:7" ht="69.75" customHeight="1">
      <c r="A35" s="153" t="s">
        <v>379</v>
      </c>
      <c r="B35" s="154" t="s">
        <v>71</v>
      </c>
      <c r="C35" s="155" t="s">
        <v>380</v>
      </c>
      <c r="D35" s="156" t="s">
        <v>381</v>
      </c>
      <c r="E35" s="156" t="s">
        <v>341</v>
      </c>
      <c r="F35" s="159" t="s">
        <v>382</v>
      </c>
      <c r="G35" s="156" t="s">
        <v>383</v>
      </c>
    </row>
    <row r="36" spans="1:7" ht="58.5" customHeight="1">
      <c r="A36" s="153" t="s">
        <v>384</v>
      </c>
      <c r="B36" s="154" t="s">
        <v>72</v>
      </c>
      <c r="C36" s="155" t="s">
        <v>385</v>
      </c>
      <c r="D36" s="156" t="s">
        <v>288</v>
      </c>
      <c r="E36" s="156" t="s">
        <v>341</v>
      </c>
      <c r="F36" s="159" t="s">
        <v>321</v>
      </c>
      <c r="G36" s="156" t="s">
        <v>290</v>
      </c>
    </row>
    <row r="37" spans="1:7" ht="59.25" customHeight="1">
      <c r="A37" s="153" t="s">
        <v>386</v>
      </c>
      <c r="B37" s="154" t="s">
        <v>73</v>
      </c>
      <c r="C37" s="155" t="s">
        <v>387</v>
      </c>
      <c r="D37" s="156" t="s">
        <v>329</v>
      </c>
      <c r="E37" s="156" t="s">
        <v>341</v>
      </c>
      <c r="F37" s="159" t="s">
        <v>321</v>
      </c>
      <c r="G37" s="161" t="s">
        <v>330</v>
      </c>
    </row>
    <row r="38" spans="1:7" ht="60" customHeight="1">
      <c r="A38" s="153" t="s">
        <v>388</v>
      </c>
      <c r="B38" s="154" t="s">
        <v>389</v>
      </c>
      <c r="C38" s="155" t="s">
        <v>390</v>
      </c>
      <c r="D38" s="156" t="s">
        <v>288</v>
      </c>
      <c r="E38" s="156" t="s">
        <v>341</v>
      </c>
      <c r="F38" s="159" t="s">
        <v>321</v>
      </c>
      <c r="G38" s="156" t="s">
        <v>290</v>
      </c>
    </row>
    <row r="39" spans="1:7" ht="60" customHeight="1">
      <c r="A39" s="153" t="s">
        <v>391</v>
      </c>
      <c r="B39" s="154" t="s">
        <v>74</v>
      </c>
      <c r="C39" s="155" t="s">
        <v>392</v>
      </c>
      <c r="D39" s="162" t="s">
        <v>307</v>
      </c>
      <c r="E39" s="156" t="s">
        <v>341</v>
      </c>
      <c r="F39" s="159"/>
      <c r="G39" s="156" t="s">
        <v>301</v>
      </c>
    </row>
    <row r="40" spans="1:7" ht="58.5" customHeight="1">
      <c r="A40" s="153" t="s">
        <v>393</v>
      </c>
      <c r="B40" s="154" t="s">
        <v>75</v>
      </c>
      <c r="C40" s="155" t="s">
        <v>394</v>
      </c>
      <c r="D40" s="156" t="s">
        <v>288</v>
      </c>
      <c r="E40" s="156" t="s">
        <v>341</v>
      </c>
      <c r="F40" s="159" t="s">
        <v>293</v>
      </c>
      <c r="G40" s="156" t="s">
        <v>290</v>
      </c>
    </row>
    <row r="41" spans="1:7" ht="59.25" customHeight="1">
      <c r="A41" s="153" t="s">
        <v>395</v>
      </c>
      <c r="B41" s="154" t="s">
        <v>76</v>
      </c>
      <c r="C41" s="155" t="s">
        <v>396</v>
      </c>
      <c r="D41" s="162" t="s">
        <v>307</v>
      </c>
      <c r="E41" s="156" t="s">
        <v>341</v>
      </c>
      <c r="F41" s="159"/>
      <c r="G41" s="156" t="s">
        <v>301</v>
      </c>
    </row>
    <row r="42" spans="1:7" ht="60" customHeight="1">
      <c r="A42" s="153" t="s">
        <v>397</v>
      </c>
      <c r="B42" s="154" t="s">
        <v>77</v>
      </c>
      <c r="C42" s="155" t="s">
        <v>398</v>
      </c>
      <c r="D42" s="156" t="s">
        <v>288</v>
      </c>
      <c r="E42" s="156" t="s">
        <v>341</v>
      </c>
      <c r="F42" s="159"/>
      <c r="G42" s="156" t="s">
        <v>290</v>
      </c>
    </row>
    <row r="43" spans="1:7" ht="59.25" customHeight="1">
      <c r="A43" s="153" t="s">
        <v>399</v>
      </c>
      <c r="B43" s="154" t="s">
        <v>78</v>
      </c>
      <c r="C43" s="155" t="s">
        <v>400</v>
      </c>
      <c r="D43" s="156" t="s">
        <v>288</v>
      </c>
      <c r="E43" s="156" t="s">
        <v>341</v>
      </c>
      <c r="F43" s="159" t="s">
        <v>293</v>
      </c>
      <c r="G43" s="156" t="s">
        <v>290</v>
      </c>
    </row>
    <row r="44" spans="1:7" ht="65.25" customHeight="1">
      <c r="A44" s="153" t="s">
        <v>401</v>
      </c>
      <c r="B44" s="154" t="s">
        <v>79</v>
      </c>
      <c r="C44" s="155" t="s">
        <v>402</v>
      </c>
      <c r="D44" s="156" t="s">
        <v>288</v>
      </c>
      <c r="E44" s="156" t="s">
        <v>341</v>
      </c>
      <c r="F44" s="159"/>
      <c r="G44" s="156" t="s">
        <v>290</v>
      </c>
    </row>
    <row r="45" spans="1:7" ht="57.75" customHeight="1">
      <c r="A45" s="153" t="s">
        <v>403</v>
      </c>
      <c r="B45" s="154" t="s">
        <v>80</v>
      </c>
      <c r="C45" s="155" t="s">
        <v>404</v>
      </c>
      <c r="D45" s="156" t="s">
        <v>288</v>
      </c>
      <c r="E45" s="156" t="s">
        <v>341</v>
      </c>
      <c r="F45" s="159" t="s">
        <v>405</v>
      </c>
      <c r="G45" s="156" t="s">
        <v>290</v>
      </c>
    </row>
    <row r="46" spans="1:7" ht="59.25" customHeight="1">
      <c r="A46" s="153" t="s">
        <v>406</v>
      </c>
      <c r="B46" s="154" t="s">
        <v>81</v>
      </c>
      <c r="C46" s="155" t="s">
        <v>407</v>
      </c>
      <c r="D46" s="156" t="s">
        <v>329</v>
      </c>
      <c r="E46" s="156" t="s">
        <v>341</v>
      </c>
      <c r="F46" s="159" t="s">
        <v>293</v>
      </c>
      <c r="G46" s="161" t="s">
        <v>330</v>
      </c>
    </row>
    <row r="47" spans="1:7" ht="59.25" customHeight="1">
      <c r="A47" s="153" t="s">
        <v>408</v>
      </c>
      <c r="B47" s="154" t="s">
        <v>82</v>
      </c>
      <c r="C47" s="155" t="s">
        <v>409</v>
      </c>
      <c r="D47" s="156" t="s">
        <v>288</v>
      </c>
      <c r="E47" s="156" t="s">
        <v>341</v>
      </c>
      <c r="F47" s="159" t="s">
        <v>293</v>
      </c>
      <c r="G47" s="156" t="s">
        <v>290</v>
      </c>
    </row>
    <row r="48" spans="1:7" ht="58.5" customHeight="1">
      <c r="A48" s="153" t="s">
        <v>410</v>
      </c>
      <c r="B48" s="154" t="s">
        <v>83</v>
      </c>
      <c r="C48" s="155" t="s">
        <v>411</v>
      </c>
      <c r="D48" s="156" t="s">
        <v>288</v>
      </c>
      <c r="E48" s="156" t="s">
        <v>412</v>
      </c>
      <c r="F48" s="159" t="s">
        <v>321</v>
      </c>
      <c r="G48" s="156" t="s">
        <v>290</v>
      </c>
    </row>
    <row r="49" spans="1:7" ht="57" customHeight="1">
      <c r="A49" s="153" t="s">
        <v>413</v>
      </c>
      <c r="B49" s="154" t="s">
        <v>84</v>
      </c>
      <c r="C49" s="155" t="s">
        <v>414</v>
      </c>
      <c r="D49" s="156" t="s">
        <v>307</v>
      </c>
      <c r="E49" s="156" t="s">
        <v>341</v>
      </c>
      <c r="F49" s="159"/>
      <c r="G49" s="156" t="s">
        <v>301</v>
      </c>
    </row>
    <row r="50" spans="1:7" ht="65.25" customHeight="1">
      <c r="A50" s="153" t="s">
        <v>415</v>
      </c>
      <c r="B50" s="166" t="s">
        <v>85</v>
      </c>
      <c r="C50" s="155" t="s">
        <v>416</v>
      </c>
      <c r="D50" s="156" t="s">
        <v>288</v>
      </c>
      <c r="E50" s="156" t="s">
        <v>341</v>
      </c>
      <c r="F50" s="159" t="s">
        <v>293</v>
      </c>
      <c r="G50" s="156" t="s">
        <v>290</v>
      </c>
    </row>
    <row r="51" spans="1:7" ht="68.25" customHeight="1">
      <c r="A51" s="153" t="s">
        <v>417</v>
      </c>
      <c r="B51" s="154" t="s">
        <v>86</v>
      </c>
      <c r="C51" s="155" t="s">
        <v>418</v>
      </c>
      <c r="D51" s="156" t="s">
        <v>329</v>
      </c>
      <c r="E51" s="156" t="s">
        <v>341</v>
      </c>
      <c r="F51" s="159" t="s">
        <v>382</v>
      </c>
      <c r="G51" s="161" t="s">
        <v>330</v>
      </c>
    </row>
    <row r="52" spans="1:7" ht="65.25" customHeight="1">
      <c r="A52" s="153" t="s">
        <v>419</v>
      </c>
      <c r="B52" s="154" t="s">
        <v>87</v>
      </c>
      <c r="C52" s="155" t="s">
        <v>420</v>
      </c>
      <c r="D52" s="156" t="s">
        <v>288</v>
      </c>
      <c r="E52" s="156" t="s">
        <v>341</v>
      </c>
      <c r="F52" s="159"/>
      <c r="G52" s="156" t="s">
        <v>290</v>
      </c>
    </row>
    <row r="53" spans="1:7" ht="65.25" customHeight="1">
      <c r="A53" s="153" t="s">
        <v>421</v>
      </c>
      <c r="B53" s="154" t="s">
        <v>88</v>
      </c>
      <c r="C53" s="155" t="s">
        <v>422</v>
      </c>
      <c r="D53" s="156" t="s">
        <v>288</v>
      </c>
      <c r="E53" s="156" t="s">
        <v>341</v>
      </c>
      <c r="F53" s="159" t="s">
        <v>304</v>
      </c>
      <c r="G53" s="156" t="s">
        <v>290</v>
      </c>
    </row>
    <row r="54" spans="1:7" ht="65.25" customHeight="1">
      <c r="A54" s="153" t="s">
        <v>423</v>
      </c>
      <c r="B54" s="154" t="s">
        <v>89</v>
      </c>
      <c r="C54" s="161" t="s">
        <v>424</v>
      </c>
      <c r="D54" s="156" t="s">
        <v>288</v>
      </c>
      <c r="E54" s="156" t="s">
        <v>412</v>
      </c>
      <c r="F54" s="159" t="s">
        <v>304</v>
      </c>
      <c r="G54" s="156" t="s">
        <v>290</v>
      </c>
    </row>
    <row r="55" spans="1:7" ht="48" customHeight="1">
      <c r="A55" s="153" t="s">
        <v>425</v>
      </c>
      <c r="B55" s="154" t="s">
        <v>90</v>
      </c>
      <c r="C55" s="155" t="s">
        <v>426</v>
      </c>
      <c r="D55" s="156" t="s">
        <v>288</v>
      </c>
      <c r="E55" s="156" t="s">
        <v>341</v>
      </c>
      <c r="F55" s="159" t="s">
        <v>293</v>
      </c>
      <c r="G55" s="156" t="s">
        <v>290</v>
      </c>
    </row>
    <row r="56" spans="1:7" ht="59.25" customHeight="1">
      <c r="A56" s="153" t="s">
        <v>427</v>
      </c>
      <c r="B56" s="154" t="s">
        <v>91</v>
      </c>
      <c r="C56" s="155" t="s">
        <v>428</v>
      </c>
      <c r="D56" s="156" t="s">
        <v>288</v>
      </c>
      <c r="E56" s="156" t="s">
        <v>412</v>
      </c>
      <c r="F56" s="159" t="s">
        <v>321</v>
      </c>
      <c r="G56" s="156" t="s">
        <v>290</v>
      </c>
    </row>
    <row r="57" spans="1:7" ht="90.75" customHeight="1">
      <c r="A57" s="153" t="s">
        <v>429</v>
      </c>
      <c r="B57" s="154" t="s">
        <v>92</v>
      </c>
      <c r="C57" s="155" t="s">
        <v>430</v>
      </c>
      <c r="D57" s="156" t="s">
        <v>288</v>
      </c>
      <c r="E57" s="167" t="s">
        <v>431</v>
      </c>
      <c r="F57" s="159" t="s">
        <v>293</v>
      </c>
      <c r="G57" s="156" t="s">
        <v>290</v>
      </c>
    </row>
    <row r="58" spans="1:7" ht="80.25" customHeight="1">
      <c r="A58" s="153" t="s">
        <v>432</v>
      </c>
      <c r="B58" s="154" t="s">
        <v>93</v>
      </c>
      <c r="C58" s="155" t="s">
        <v>433</v>
      </c>
      <c r="D58" s="156" t="s">
        <v>288</v>
      </c>
      <c r="E58" s="156" t="s">
        <v>374</v>
      </c>
      <c r="F58" s="159" t="s">
        <v>293</v>
      </c>
      <c r="G58" s="156" t="s">
        <v>290</v>
      </c>
    </row>
    <row r="59" spans="1:7" ht="32.25" customHeight="1">
      <c r="A59" s="153" t="s">
        <v>434</v>
      </c>
      <c r="B59" s="154" t="s">
        <v>94</v>
      </c>
      <c r="C59" s="155" t="s">
        <v>435</v>
      </c>
      <c r="D59" s="156" t="s">
        <v>307</v>
      </c>
      <c r="E59" s="156" t="s">
        <v>374</v>
      </c>
      <c r="F59" s="159"/>
      <c r="G59" s="156" t="s">
        <v>301</v>
      </c>
    </row>
    <row r="60" spans="1:7" ht="81" customHeight="1">
      <c r="A60" s="153" t="s">
        <v>436</v>
      </c>
      <c r="B60" s="154" t="s">
        <v>95</v>
      </c>
      <c r="C60" s="160" t="s">
        <v>437</v>
      </c>
      <c r="D60" s="156" t="s">
        <v>288</v>
      </c>
      <c r="E60" s="156" t="s">
        <v>341</v>
      </c>
      <c r="F60" s="159" t="s">
        <v>293</v>
      </c>
      <c r="G60" s="156" t="s">
        <v>290</v>
      </c>
    </row>
    <row r="61" spans="1:7" ht="57" customHeight="1">
      <c r="A61" s="153" t="s">
        <v>438</v>
      </c>
      <c r="B61" s="154" t="s">
        <v>96</v>
      </c>
      <c r="C61" s="155" t="s">
        <v>439</v>
      </c>
      <c r="D61" s="156" t="s">
        <v>288</v>
      </c>
      <c r="E61" s="156" t="s">
        <v>341</v>
      </c>
      <c r="F61" s="159"/>
      <c r="G61" s="156" t="s">
        <v>290</v>
      </c>
    </row>
    <row r="62" spans="1:7" ht="92.25" customHeight="1">
      <c r="A62" s="153" t="s">
        <v>440</v>
      </c>
      <c r="B62" s="154" t="s">
        <v>97</v>
      </c>
      <c r="C62" s="155" t="s">
        <v>441</v>
      </c>
      <c r="D62" s="156" t="s">
        <v>288</v>
      </c>
      <c r="E62" s="156" t="s">
        <v>341</v>
      </c>
      <c r="F62" s="159" t="s">
        <v>321</v>
      </c>
      <c r="G62" s="156" t="s">
        <v>290</v>
      </c>
    </row>
    <row r="63" spans="1:7" ht="93" customHeight="1">
      <c r="A63" s="153" t="s">
        <v>442</v>
      </c>
      <c r="B63" s="154" t="s">
        <v>443</v>
      </c>
      <c r="C63" s="155" t="s">
        <v>444</v>
      </c>
      <c r="D63" s="156" t="s">
        <v>329</v>
      </c>
      <c r="E63" s="156" t="s">
        <v>341</v>
      </c>
      <c r="F63" s="159" t="s">
        <v>321</v>
      </c>
      <c r="G63" s="161" t="s">
        <v>330</v>
      </c>
    </row>
    <row r="64" spans="1:7" ht="93" customHeight="1">
      <c r="A64" s="153" t="s">
        <v>445</v>
      </c>
      <c r="B64" s="154" t="s">
        <v>98</v>
      </c>
      <c r="C64" s="160" t="s">
        <v>446</v>
      </c>
      <c r="D64" s="161" t="s">
        <v>288</v>
      </c>
      <c r="E64" s="156" t="s">
        <v>317</v>
      </c>
      <c r="F64" s="168" t="s">
        <v>300</v>
      </c>
      <c r="G64" s="156" t="s">
        <v>290</v>
      </c>
    </row>
    <row r="65" spans="1:7" ht="65.25" customHeight="1">
      <c r="A65" s="153" t="s">
        <v>447</v>
      </c>
      <c r="B65" s="154" t="s">
        <v>448</v>
      </c>
      <c r="C65" s="160" t="s">
        <v>449</v>
      </c>
      <c r="D65" s="161" t="s">
        <v>288</v>
      </c>
      <c r="E65" s="156" t="s">
        <v>317</v>
      </c>
      <c r="F65" s="168"/>
      <c r="G65" s="156" t="s">
        <v>290</v>
      </c>
    </row>
    <row r="66" spans="1:7" ht="48" customHeight="1">
      <c r="A66" s="153" t="s">
        <v>450</v>
      </c>
      <c r="B66" s="154" t="s">
        <v>451</v>
      </c>
      <c r="C66" s="160" t="s">
        <v>452</v>
      </c>
      <c r="D66" s="161" t="s">
        <v>288</v>
      </c>
      <c r="E66" s="156" t="s">
        <v>317</v>
      </c>
      <c r="F66" s="168" t="s">
        <v>453</v>
      </c>
      <c r="G66" s="156" t="s">
        <v>290</v>
      </c>
    </row>
    <row r="67" spans="1:7" ht="81.75" customHeight="1">
      <c r="A67" s="153" t="s">
        <v>454</v>
      </c>
      <c r="B67" s="154" t="s">
        <v>99</v>
      </c>
      <c r="C67" s="160" t="s">
        <v>455</v>
      </c>
      <c r="D67" s="156" t="s">
        <v>329</v>
      </c>
      <c r="E67" s="156" t="s">
        <v>317</v>
      </c>
      <c r="F67" s="168" t="s">
        <v>453</v>
      </c>
      <c r="G67" s="161" t="s">
        <v>330</v>
      </c>
    </row>
    <row r="68" spans="1:7" ht="46.5" customHeight="1">
      <c r="A68" s="153" t="s">
        <v>456</v>
      </c>
      <c r="B68" s="154" t="s">
        <v>100</v>
      </c>
      <c r="C68" s="160" t="s">
        <v>457</v>
      </c>
      <c r="D68" s="156" t="s">
        <v>288</v>
      </c>
      <c r="E68" s="156" t="s">
        <v>308</v>
      </c>
      <c r="F68" s="159" t="s">
        <v>293</v>
      </c>
      <c r="G68" s="156" t="s">
        <v>290</v>
      </c>
    </row>
    <row r="69" spans="1:7" ht="69.75" customHeight="1">
      <c r="A69" s="153" t="s">
        <v>458</v>
      </c>
      <c r="B69" s="154" t="s">
        <v>101</v>
      </c>
      <c r="C69" s="155" t="s">
        <v>459</v>
      </c>
      <c r="D69" s="156" t="s">
        <v>288</v>
      </c>
      <c r="E69" s="156" t="s">
        <v>308</v>
      </c>
      <c r="F69" s="159" t="s">
        <v>321</v>
      </c>
      <c r="G69" s="156" t="s">
        <v>290</v>
      </c>
    </row>
    <row r="70" spans="1:7" ht="48" customHeight="1">
      <c r="A70" s="153" t="s">
        <v>460</v>
      </c>
      <c r="B70" s="154" t="s">
        <v>102</v>
      </c>
      <c r="C70" s="155" t="s">
        <v>461</v>
      </c>
      <c r="D70" s="156" t="s">
        <v>296</v>
      </c>
      <c r="E70" s="156"/>
      <c r="F70" s="156"/>
      <c r="G70" s="156"/>
    </row>
    <row r="71" spans="1:7" ht="48" customHeight="1">
      <c r="A71" s="153" t="s">
        <v>462</v>
      </c>
      <c r="B71" s="154" t="s">
        <v>103</v>
      </c>
      <c r="C71" s="155" t="s">
        <v>463</v>
      </c>
      <c r="D71" s="161" t="s">
        <v>288</v>
      </c>
      <c r="E71" s="156" t="s">
        <v>289</v>
      </c>
      <c r="F71" s="159" t="s">
        <v>293</v>
      </c>
      <c r="G71" s="156" t="s">
        <v>290</v>
      </c>
    </row>
    <row r="72" spans="1:7" ht="47.25" customHeight="1">
      <c r="A72" s="153" t="s">
        <v>464</v>
      </c>
      <c r="B72" s="154" t="s">
        <v>104</v>
      </c>
      <c r="C72" s="155" t="s">
        <v>465</v>
      </c>
      <c r="D72" s="156" t="s">
        <v>288</v>
      </c>
      <c r="E72" s="156" t="s">
        <v>289</v>
      </c>
      <c r="F72" s="159"/>
      <c r="G72" s="156" t="s">
        <v>290</v>
      </c>
    </row>
    <row r="73" spans="1:7" ht="46.5" customHeight="1">
      <c r="A73" s="153" t="s">
        <v>466</v>
      </c>
      <c r="B73" s="154" t="s">
        <v>105</v>
      </c>
      <c r="C73" s="155" t="s">
        <v>467</v>
      </c>
      <c r="D73" s="156" t="s">
        <v>329</v>
      </c>
      <c r="E73" s="156" t="s">
        <v>289</v>
      </c>
      <c r="F73" s="159" t="s">
        <v>321</v>
      </c>
      <c r="G73" s="161" t="s">
        <v>330</v>
      </c>
    </row>
    <row r="74" spans="1:7" ht="59.25" customHeight="1">
      <c r="A74" s="153" t="s">
        <v>468</v>
      </c>
      <c r="B74" s="154" t="s">
        <v>106</v>
      </c>
      <c r="C74" s="155" t="s">
        <v>469</v>
      </c>
      <c r="D74" s="156" t="s">
        <v>288</v>
      </c>
      <c r="E74" s="156" t="s">
        <v>289</v>
      </c>
      <c r="F74" s="159" t="s">
        <v>293</v>
      </c>
      <c r="G74" s="156" t="s">
        <v>290</v>
      </c>
    </row>
    <row r="75" spans="1:7" ht="68.25" customHeight="1">
      <c r="A75" s="153" t="s">
        <v>470</v>
      </c>
      <c r="B75" s="154" t="s">
        <v>107</v>
      </c>
      <c r="C75" s="160" t="s">
        <v>471</v>
      </c>
      <c r="D75" s="156" t="s">
        <v>329</v>
      </c>
      <c r="E75" s="156" t="s">
        <v>289</v>
      </c>
      <c r="F75" s="159" t="s">
        <v>321</v>
      </c>
      <c r="G75" s="161" t="s">
        <v>330</v>
      </c>
    </row>
    <row r="76" spans="1:7" ht="57.75" customHeight="1">
      <c r="A76" s="153" t="s">
        <v>472</v>
      </c>
      <c r="B76" s="154" t="s">
        <v>108</v>
      </c>
      <c r="C76" s="155" t="s">
        <v>473</v>
      </c>
      <c r="D76" s="156" t="s">
        <v>288</v>
      </c>
      <c r="E76" s="156" t="s">
        <v>289</v>
      </c>
      <c r="F76" s="159" t="s">
        <v>293</v>
      </c>
      <c r="G76" s="156" t="s">
        <v>290</v>
      </c>
    </row>
    <row r="77" spans="1:7" ht="68.25" customHeight="1">
      <c r="A77" s="153" t="s">
        <v>474</v>
      </c>
      <c r="B77" s="154" t="s">
        <v>109</v>
      </c>
      <c r="C77" s="160" t="s">
        <v>475</v>
      </c>
      <c r="D77" s="156" t="s">
        <v>288</v>
      </c>
      <c r="E77" s="156" t="s">
        <v>289</v>
      </c>
      <c r="F77" s="159" t="s">
        <v>476</v>
      </c>
      <c r="G77" s="156" t="s">
        <v>290</v>
      </c>
    </row>
    <row r="78" spans="1:7" ht="58.5" customHeight="1">
      <c r="A78" s="153" t="s">
        <v>477</v>
      </c>
      <c r="B78" s="154" t="s">
        <v>110</v>
      </c>
      <c r="C78" s="155" t="s">
        <v>478</v>
      </c>
      <c r="D78" s="156" t="s">
        <v>307</v>
      </c>
      <c r="E78" s="156"/>
      <c r="F78" s="159"/>
      <c r="G78" s="156" t="s">
        <v>301</v>
      </c>
    </row>
    <row r="79" spans="1:7" ht="59.25" customHeight="1">
      <c r="A79" s="153" t="s">
        <v>479</v>
      </c>
      <c r="B79" s="162" t="s">
        <v>480</v>
      </c>
      <c r="C79" s="163" t="s">
        <v>481</v>
      </c>
      <c r="D79" s="156" t="s">
        <v>288</v>
      </c>
      <c r="E79" s="156" t="s">
        <v>482</v>
      </c>
      <c r="F79" s="169" t="s">
        <v>293</v>
      </c>
      <c r="G79" s="156" t="s">
        <v>290</v>
      </c>
    </row>
    <row r="80" spans="1:7" ht="84" customHeight="1">
      <c r="A80" s="153" t="s">
        <v>483</v>
      </c>
      <c r="B80" s="154" t="s">
        <v>111</v>
      </c>
      <c r="C80" s="155" t="s">
        <v>484</v>
      </c>
      <c r="D80" s="156" t="s">
        <v>288</v>
      </c>
      <c r="E80" s="156" t="s">
        <v>341</v>
      </c>
      <c r="F80" s="159" t="s">
        <v>293</v>
      </c>
      <c r="G80" s="156" t="s">
        <v>290</v>
      </c>
    </row>
    <row r="81" spans="1:7" ht="59.25" customHeight="1">
      <c r="A81" s="153" t="s">
        <v>485</v>
      </c>
      <c r="B81" s="154" t="s">
        <v>112</v>
      </c>
      <c r="C81" s="155" t="s">
        <v>486</v>
      </c>
      <c r="D81" s="156" t="s">
        <v>288</v>
      </c>
      <c r="E81" s="156" t="s">
        <v>341</v>
      </c>
      <c r="F81" s="159"/>
      <c r="G81" s="156" t="s">
        <v>290</v>
      </c>
    </row>
    <row r="82" spans="1:7" ht="70.5" customHeight="1">
      <c r="A82" s="153" t="s">
        <v>487</v>
      </c>
      <c r="B82" s="154" t="s">
        <v>488</v>
      </c>
      <c r="C82" s="155" t="s">
        <v>489</v>
      </c>
      <c r="D82" s="156" t="s">
        <v>329</v>
      </c>
      <c r="E82" s="156" t="s">
        <v>341</v>
      </c>
      <c r="F82" s="159" t="s">
        <v>476</v>
      </c>
      <c r="G82" s="161" t="s">
        <v>330</v>
      </c>
    </row>
    <row r="83" spans="1:7" ht="60" customHeight="1">
      <c r="A83" s="153" t="s">
        <v>490</v>
      </c>
      <c r="B83" s="154" t="s">
        <v>113</v>
      </c>
      <c r="C83" s="155" t="s">
        <v>491</v>
      </c>
      <c r="D83" s="156" t="s">
        <v>307</v>
      </c>
      <c r="E83" s="156" t="s">
        <v>492</v>
      </c>
      <c r="F83" s="159" t="s">
        <v>476</v>
      </c>
      <c r="G83" s="156" t="s">
        <v>301</v>
      </c>
    </row>
    <row r="84" spans="1:7" ht="35.25" customHeight="1">
      <c r="A84" s="153" t="s">
        <v>493</v>
      </c>
      <c r="B84" s="170" t="s">
        <v>114</v>
      </c>
      <c r="C84" s="155" t="s">
        <v>494</v>
      </c>
      <c r="D84" s="162" t="s">
        <v>495</v>
      </c>
      <c r="E84" s="162"/>
      <c r="F84" s="159" t="s">
        <v>311</v>
      </c>
      <c r="G84" s="156"/>
    </row>
    <row r="85" spans="1:7" ht="79.5" customHeight="1">
      <c r="A85" s="153" t="s">
        <v>496</v>
      </c>
      <c r="B85" s="171" t="s">
        <v>497</v>
      </c>
      <c r="C85" s="163" t="s">
        <v>498</v>
      </c>
      <c r="D85" s="156" t="s">
        <v>288</v>
      </c>
      <c r="E85" s="156" t="s">
        <v>341</v>
      </c>
      <c r="F85" s="164"/>
      <c r="G85" s="156" t="s">
        <v>290</v>
      </c>
    </row>
    <row r="86" spans="1:7" ht="68.25" customHeight="1">
      <c r="A86" s="153" t="s">
        <v>499</v>
      </c>
      <c r="B86" s="154" t="s">
        <v>115</v>
      </c>
      <c r="C86" s="155" t="s">
        <v>500</v>
      </c>
      <c r="D86" s="156" t="s">
        <v>288</v>
      </c>
      <c r="E86" s="156" t="s">
        <v>341</v>
      </c>
      <c r="F86" s="159" t="s">
        <v>293</v>
      </c>
      <c r="G86" s="156" t="s">
        <v>290</v>
      </c>
    </row>
    <row r="87" spans="1:7" ht="80.25" customHeight="1">
      <c r="A87" s="153" t="s">
        <v>501</v>
      </c>
      <c r="B87" s="154" t="s">
        <v>116</v>
      </c>
      <c r="C87" s="155" t="s">
        <v>502</v>
      </c>
      <c r="D87" s="156" t="s">
        <v>288</v>
      </c>
      <c r="E87" s="156" t="s">
        <v>341</v>
      </c>
      <c r="F87" s="159" t="s">
        <v>476</v>
      </c>
      <c r="G87" s="156" t="s">
        <v>290</v>
      </c>
    </row>
    <row r="88" spans="1:7" ht="57.75" customHeight="1">
      <c r="A88" s="153" t="s">
        <v>503</v>
      </c>
      <c r="B88" s="154" t="s">
        <v>41</v>
      </c>
      <c r="C88" s="155" t="s">
        <v>504</v>
      </c>
      <c r="D88" s="156" t="s">
        <v>307</v>
      </c>
      <c r="E88" s="156" t="s">
        <v>341</v>
      </c>
      <c r="F88" s="159" t="s">
        <v>293</v>
      </c>
      <c r="G88" s="156" t="s">
        <v>301</v>
      </c>
    </row>
    <row r="89" spans="1:7" ht="57" customHeight="1">
      <c r="A89" s="153" t="s">
        <v>505</v>
      </c>
      <c r="B89" s="154" t="s">
        <v>117</v>
      </c>
      <c r="C89" s="155" t="s">
        <v>506</v>
      </c>
      <c r="D89" s="156" t="s">
        <v>288</v>
      </c>
      <c r="E89" s="156" t="s">
        <v>507</v>
      </c>
      <c r="F89" s="159" t="s">
        <v>293</v>
      </c>
      <c r="G89" s="156" t="s">
        <v>290</v>
      </c>
    </row>
    <row r="90" spans="1:7" ht="69" customHeight="1">
      <c r="A90" s="153" t="s">
        <v>508</v>
      </c>
      <c r="B90" s="154" t="s">
        <v>118</v>
      </c>
      <c r="C90" s="155" t="s">
        <v>509</v>
      </c>
      <c r="D90" s="156" t="s">
        <v>288</v>
      </c>
      <c r="E90" s="156" t="s">
        <v>507</v>
      </c>
      <c r="F90" s="157"/>
      <c r="G90" s="156" t="s">
        <v>290</v>
      </c>
    </row>
    <row r="91" spans="1:7" ht="61.5" customHeight="1">
      <c r="A91" s="153" t="s">
        <v>510</v>
      </c>
      <c r="B91" s="154" t="s">
        <v>119</v>
      </c>
      <c r="C91" s="161" t="s">
        <v>511</v>
      </c>
      <c r="D91" s="161" t="s">
        <v>288</v>
      </c>
      <c r="E91" s="156" t="s">
        <v>317</v>
      </c>
      <c r="F91" s="168"/>
      <c r="G91" s="156" t="s">
        <v>290</v>
      </c>
    </row>
    <row r="92" spans="1:7" ht="102.75" customHeight="1">
      <c r="A92" s="153" t="s">
        <v>512</v>
      </c>
      <c r="B92" s="154" t="s">
        <v>120</v>
      </c>
      <c r="C92" s="161" t="s">
        <v>513</v>
      </c>
      <c r="D92" s="161" t="s">
        <v>288</v>
      </c>
      <c r="E92" s="156" t="s">
        <v>317</v>
      </c>
      <c r="F92" s="159" t="s">
        <v>514</v>
      </c>
      <c r="G92" s="156" t="s">
        <v>290</v>
      </c>
    </row>
    <row r="93" spans="1:7" ht="68.25" customHeight="1">
      <c r="A93" s="153" t="s">
        <v>515</v>
      </c>
      <c r="B93" s="154" t="s">
        <v>121</v>
      </c>
      <c r="C93" s="161" t="s">
        <v>516</v>
      </c>
      <c r="D93" s="161" t="s">
        <v>288</v>
      </c>
      <c r="E93" s="156" t="s">
        <v>317</v>
      </c>
      <c r="F93" s="159" t="s">
        <v>476</v>
      </c>
      <c r="G93" s="156" t="s">
        <v>290</v>
      </c>
    </row>
    <row r="94" spans="1:7" ht="78.75" customHeight="1">
      <c r="A94" s="153" t="s">
        <v>517</v>
      </c>
      <c r="B94" s="154" t="s">
        <v>122</v>
      </c>
      <c r="C94" s="161" t="s">
        <v>518</v>
      </c>
      <c r="D94" s="161" t="s">
        <v>288</v>
      </c>
      <c r="E94" s="156" t="s">
        <v>317</v>
      </c>
      <c r="F94" s="159" t="s">
        <v>476</v>
      </c>
      <c r="G94" s="156" t="s">
        <v>290</v>
      </c>
    </row>
    <row r="95" spans="1:7" ht="58.5" customHeight="1">
      <c r="A95" s="153" t="s">
        <v>519</v>
      </c>
      <c r="B95" s="154" t="s">
        <v>123</v>
      </c>
      <c r="C95" s="161" t="s">
        <v>520</v>
      </c>
      <c r="D95" s="161" t="s">
        <v>288</v>
      </c>
      <c r="E95" s="156" t="s">
        <v>521</v>
      </c>
      <c r="F95" s="168" t="s">
        <v>293</v>
      </c>
      <c r="G95" s="156" t="s">
        <v>290</v>
      </c>
    </row>
    <row r="96" spans="1:7" ht="70.5" customHeight="1">
      <c r="A96" s="153" t="s">
        <v>522</v>
      </c>
      <c r="B96" s="154" t="s">
        <v>124</v>
      </c>
      <c r="C96" s="161" t="s">
        <v>523</v>
      </c>
      <c r="D96" s="161" t="s">
        <v>288</v>
      </c>
      <c r="E96" s="156" t="s">
        <v>521</v>
      </c>
      <c r="F96" s="168"/>
      <c r="G96" s="156" t="s">
        <v>290</v>
      </c>
    </row>
    <row r="97" spans="1:7" ht="69.75" customHeight="1">
      <c r="A97" s="153" t="s">
        <v>524</v>
      </c>
      <c r="B97" s="154" t="s">
        <v>525</v>
      </c>
      <c r="C97" s="161" t="s">
        <v>526</v>
      </c>
      <c r="D97" s="161" t="s">
        <v>288</v>
      </c>
      <c r="E97" s="156" t="s">
        <v>521</v>
      </c>
      <c r="F97" s="168" t="s">
        <v>321</v>
      </c>
      <c r="G97" s="156" t="s">
        <v>290</v>
      </c>
    </row>
    <row r="98" spans="1:7" ht="59.25" customHeight="1">
      <c r="A98" s="153" t="s">
        <v>527</v>
      </c>
      <c r="B98" s="161" t="s">
        <v>250</v>
      </c>
      <c r="C98" s="163" t="s">
        <v>528</v>
      </c>
      <c r="D98" s="162" t="s">
        <v>296</v>
      </c>
      <c r="E98" s="172"/>
      <c r="F98" s="163" t="s">
        <v>529</v>
      </c>
      <c r="G98" s="172"/>
    </row>
    <row r="99" spans="1:7" ht="69.75" customHeight="1">
      <c r="A99" s="153" t="s">
        <v>530</v>
      </c>
      <c r="B99" s="154" t="s">
        <v>125</v>
      </c>
      <c r="C99" s="155" t="s">
        <v>531</v>
      </c>
      <c r="D99" s="161" t="s">
        <v>288</v>
      </c>
      <c r="E99" s="156" t="s">
        <v>317</v>
      </c>
      <c r="F99" s="168" t="s">
        <v>293</v>
      </c>
      <c r="G99" s="156" t="s">
        <v>290</v>
      </c>
    </row>
    <row r="100" spans="1:7" ht="102.75" customHeight="1">
      <c r="A100" s="153" t="s">
        <v>532</v>
      </c>
      <c r="B100" s="154" t="s">
        <v>533</v>
      </c>
      <c r="C100" s="155" t="s">
        <v>534</v>
      </c>
      <c r="D100" s="161" t="s">
        <v>288</v>
      </c>
      <c r="E100" s="156" t="s">
        <v>317</v>
      </c>
      <c r="F100" s="168" t="s">
        <v>321</v>
      </c>
      <c r="G100" s="156" t="s">
        <v>290</v>
      </c>
    </row>
    <row r="101" spans="1:7" ht="126" customHeight="1">
      <c r="A101" s="153" t="s">
        <v>535</v>
      </c>
      <c r="B101" s="154" t="s">
        <v>536</v>
      </c>
      <c r="C101" s="155" t="s">
        <v>537</v>
      </c>
      <c r="D101" s="161" t="s">
        <v>329</v>
      </c>
      <c r="E101" s="156" t="s">
        <v>317</v>
      </c>
      <c r="F101" s="159" t="s">
        <v>514</v>
      </c>
      <c r="G101" s="161" t="s">
        <v>330</v>
      </c>
    </row>
    <row r="102" spans="1:7" ht="57.75" customHeight="1">
      <c r="A102" s="153" t="s">
        <v>538</v>
      </c>
      <c r="B102" s="154" t="s">
        <v>126</v>
      </c>
      <c r="C102" s="155" t="s">
        <v>539</v>
      </c>
      <c r="D102" s="156" t="s">
        <v>288</v>
      </c>
      <c r="E102" s="156" t="s">
        <v>341</v>
      </c>
      <c r="F102" s="156"/>
      <c r="G102" s="156" t="s">
        <v>290</v>
      </c>
    </row>
    <row r="103" spans="1:7" ht="57.75" customHeight="1">
      <c r="A103" s="153" t="s">
        <v>540</v>
      </c>
      <c r="B103" s="154" t="s">
        <v>127</v>
      </c>
      <c r="C103" s="155" t="s">
        <v>541</v>
      </c>
      <c r="D103" s="156" t="s">
        <v>307</v>
      </c>
      <c r="E103" s="156" t="s">
        <v>341</v>
      </c>
      <c r="F103" s="159"/>
      <c r="G103" s="156" t="s">
        <v>301</v>
      </c>
    </row>
    <row r="104" spans="1:7" ht="70.5" customHeight="1">
      <c r="A104" s="153" t="s">
        <v>542</v>
      </c>
      <c r="B104" s="154" t="s">
        <v>128</v>
      </c>
      <c r="C104" s="155" t="s">
        <v>543</v>
      </c>
      <c r="D104" s="156" t="s">
        <v>288</v>
      </c>
      <c r="E104" s="156" t="s">
        <v>341</v>
      </c>
      <c r="F104" s="159"/>
      <c r="G104" s="156" t="s">
        <v>290</v>
      </c>
    </row>
    <row r="105" spans="1:7" ht="82.5" customHeight="1">
      <c r="A105" s="153" t="s">
        <v>544</v>
      </c>
      <c r="B105" s="154" t="s">
        <v>129</v>
      </c>
      <c r="C105" s="155" t="s">
        <v>545</v>
      </c>
      <c r="D105" s="156" t="s">
        <v>288</v>
      </c>
      <c r="E105" s="156" t="s">
        <v>341</v>
      </c>
      <c r="F105" s="168" t="s">
        <v>293</v>
      </c>
      <c r="G105" s="156" t="s">
        <v>290</v>
      </c>
    </row>
    <row r="106" spans="1:7" ht="112.5" customHeight="1">
      <c r="A106" s="153" t="s">
        <v>546</v>
      </c>
      <c r="B106" s="154" t="s">
        <v>130</v>
      </c>
      <c r="C106" s="155" t="s">
        <v>547</v>
      </c>
      <c r="D106" s="156" t="s">
        <v>288</v>
      </c>
      <c r="E106" s="156" t="s">
        <v>341</v>
      </c>
      <c r="F106" s="168" t="s">
        <v>293</v>
      </c>
      <c r="G106" s="156" t="s">
        <v>290</v>
      </c>
    </row>
    <row r="107" spans="1:7" ht="81.75" customHeight="1">
      <c r="A107" s="153" t="s">
        <v>548</v>
      </c>
      <c r="B107" s="154" t="s">
        <v>131</v>
      </c>
      <c r="C107" s="155" t="s">
        <v>549</v>
      </c>
      <c r="D107" s="156" t="s">
        <v>288</v>
      </c>
      <c r="E107" s="156" t="s">
        <v>341</v>
      </c>
      <c r="F107" s="168" t="s">
        <v>293</v>
      </c>
      <c r="G107" s="156" t="s">
        <v>290</v>
      </c>
    </row>
    <row r="108" spans="1:7" ht="67.5" customHeight="1">
      <c r="A108" s="153" t="s">
        <v>550</v>
      </c>
      <c r="B108" s="154" t="s">
        <v>132</v>
      </c>
      <c r="C108" s="155" t="s">
        <v>551</v>
      </c>
      <c r="D108" s="156" t="s">
        <v>288</v>
      </c>
      <c r="E108" s="156" t="s">
        <v>341</v>
      </c>
      <c r="F108" s="159"/>
      <c r="G108" s="156" t="s">
        <v>290</v>
      </c>
    </row>
    <row r="109" spans="1:7" ht="70.5" customHeight="1">
      <c r="A109" s="153" t="s">
        <v>552</v>
      </c>
      <c r="B109" s="154" t="s">
        <v>553</v>
      </c>
      <c r="C109" s="155" t="s">
        <v>554</v>
      </c>
      <c r="D109" s="156" t="s">
        <v>288</v>
      </c>
      <c r="E109" s="156" t="s">
        <v>341</v>
      </c>
      <c r="F109" s="168" t="s">
        <v>293</v>
      </c>
      <c r="G109" s="156" t="s">
        <v>290</v>
      </c>
    </row>
    <row r="110" spans="1:7" ht="60" customHeight="1">
      <c r="A110" s="153" t="s">
        <v>555</v>
      </c>
      <c r="B110" s="154" t="s">
        <v>133</v>
      </c>
      <c r="C110" s="155" t="s">
        <v>556</v>
      </c>
      <c r="D110" s="156" t="s">
        <v>288</v>
      </c>
      <c r="E110" s="156" t="s">
        <v>374</v>
      </c>
      <c r="F110" s="168" t="s">
        <v>453</v>
      </c>
      <c r="G110" s="156" t="s">
        <v>290</v>
      </c>
    </row>
    <row r="111" spans="1:7" ht="45.75" customHeight="1">
      <c r="A111" s="153" t="s">
        <v>557</v>
      </c>
      <c r="B111" s="154" t="s">
        <v>134</v>
      </c>
      <c r="C111" s="155" t="s">
        <v>558</v>
      </c>
      <c r="D111" s="156" t="s">
        <v>288</v>
      </c>
      <c r="E111" s="156" t="s">
        <v>374</v>
      </c>
      <c r="F111" s="159"/>
      <c r="G111" s="156" t="s">
        <v>290</v>
      </c>
    </row>
    <row r="112" spans="1:7" ht="36.75" customHeight="1">
      <c r="A112" s="153" t="s">
        <v>559</v>
      </c>
      <c r="B112" s="154" t="s">
        <v>135</v>
      </c>
      <c r="C112" s="155" t="s">
        <v>560</v>
      </c>
      <c r="D112" s="156" t="s">
        <v>288</v>
      </c>
      <c r="E112" s="156" t="s">
        <v>374</v>
      </c>
      <c r="F112" s="159" t="s">
        <v>321</v>
      </c>
      <c r="G112" s="156" t="s">
        <v>290</v>
      </c>
    </row>
    <row r="113" spans="1:7" ht="80.25" customHeight="1">
      <c r="A113" s="153" t="s">
        <v>561</v>
      </c>
      <c r="B113" s="154" t="s">
        <v>136</v>
      </c>
      <c r="C113" s="155" t="s">
        <v>562</v>
      </c>
      <c r="D113" s="156" t="s">
        <v>288</v>
      </c>
      <c r="E113" s="156" t="s">
        <v>563</v>
      </c>
      <c r="F113" s="168" t="s">
        <v>293</v>
      </c>
      <c r="G113" s="156" t="s">
        <v>290</v>
      </c>
    </row>
    <row r="114" spans="1:7" ht="69.75" customHeight="1">
      <c r="A114" s="153" t="s">
        <v>564</v>
      </c>
      <c r="B114" s="173" t="s">
        <v>137</v>
      </c>
      <c r="C114" s="174" t="s">
        <v>565</v>
      </c>
      <c r="D114" s="175" t="s">
        <v>288</v>
      </c>
      <c r="E114" s="175" t="s">
        <v>308</v>
      </c>
      <c r="F114" s="159" t="s">
        <v>321</v>
      </c>
      <c r="G114" s="156" t="s">
        <v>290</v>
      </c>
    </row>
    <row r="115" spans="1:7" ht="56.25" customHeight="1">
      <c r="A115" s="153" t="s">
        <v>566</v>
      </c>
      <c r="B115" s="173" t="s">
        <v>138</v>
      </c>
      <c r="C115" s="174" t="s">
        <v>567</v>
      </c>
      <c r="D115" s="175" t="s">
        <v>288</v>
      </c>
      <c r="E115" s="175" t="s">
        <v>308</v>
      </c>
      <c r="F115" s="168" t="s">
        <v>293</v>
      </c>
      <c r="G115" s="156" t="s">
        <v>290</v>
      </c>
    </row>
    <row r="116" spans="1:7" ht="46.5" customHeight="1">
      <c r="A116" s="153" t="s">
        <v>568</v>
      </c>
      <c r="B116" s="173" t="s">
        <v>139</v>
      </c>
      <c r="C116" s="176" t="s">
        <v>569</v>
      </c>
      <c r="D116" s="156" t="s">
        <v>329</v>
      </c>
      <c r="E116" s="175" t="s">
        <v>308</v>
      </c>
      <c r="F116" s="177" t="s">
        <v>382</v>
      </c>
      <c r="G116" s="161" t="s">
        <v>330</v>
      </c>
    </row>
    <row r="117" spans="1:7" ht="36.75" customHeight="1">
      <c r="A117" s="153" t="s">
        <v>570</v>
      </c>
      <c r="B117" s="173" t="s">
        <v>140</v>
      </c>
      <c r="C117" s="176" t="s">
        <v>571</v>
      </c>
      <c r="D117" s="175" t="s">
        <v>288</v>
      </c>
      <c r="E117" s="175" t="s">
        <v>308</v>
      </c>
      <c r="F117" s="169"/>
      <c r="G117" s="156" t="s">
        <v>290</v>
      </c>
    </row>
    <row r="118" spans="1:7" ht="69" customHeight="1">
      <c r="A118" s="153" t="s">
        <v>572</v>
      </c>
      <c r="B118" s="173" t="s">
        <v>141</v>
      </c>
      <c r="C118" s="174" t="s">
        <v>573</v>
      </c>
      <c r="D118" s="175" t="s">
        <v>288</v>
      </c>
      <c r="E118" s="175" t="s">
        <v>308</v>
      </c>
      <c r="F118" s="159" t="s">
        <v>321</v>
      </c>
      <c r="G118" s="156" t="s">
        <v>290</v>
      </c>
    </row>
    <row r="119" spans="1:7" ht="57.75" customHeight="1">
      <c r="A119" s="153" t="s">
        <v>574</v>
      </c>
      <c r="B119" s="173" t="s">
        <v>142</v>
      </c>
      <c r="C119" s="174" t="s">
        <v>575</v>
      </c>
      <c r="D119" s="156" t="s">
        <v>329</v>
      </c>
      <c r="E119" s="178" t="s">
        <v>431</v>
      </c>
      <c r="F119" s="177" t="s">
        <v>382</v>
      </c>
      <c r="G119" s="161" t="s">
        <v>330</v>
      </c>
    </row>
    <row r="120" spans="1:7" ht="69" customHeight="1">
      <c r="A120" s="153" t="s">
        <v>576</v>
      </c>
      <c r="B120" s="173" t="s">
        <v>143</v>
      </c>
      <c r="C120" s="174" t="s">
        <v>577</v>
      </c>
      <c r="D120" s="175" t="s">
        <v>288</v>
      </c>
      <c r="E120" s="175" t="s">
        <v>308</v>
      </c>
      <c r="F120" s="169" t="s">
        <v>293</v>
      </c>
      <c r="G120" s="156" t="s">
        <v>290</v>
      </c>
    </row>
    <row r="121" spans="1:7" ht="74.25" customHeight="1">
      <c r="A121" s="153" t="s">
        <v>578</v>
      </c>
      <c r="B121" s="161" t="s">
        <v>189</v>
      </c>
      <c r="C121" s="174" t="s">
        <v>579</v>
      </c>
      <c r="D121" s="156" t="s">
        <v>288</v>
      </c>
      <c r="E121" s="178" t="s">
        <v>431</v>
      </c>
      <c r="F121" s="177" t="s">
        <v>382</v>
      </c>
      <c r="G121" s="161" t="s">
        <v>330</v>
      </c>
    </row>
    <row r="122" spans="1:7" ht="59.25" customHeight="1">
      <c r="A122" s="153" t="s">
        <v>580</v>
      </c>
      <c r="B122" s="173" t="s">
        <v>144</v>
      </c>
      <c r="C122" s="174" t="s">
        <v>581</v>
      </c>
      <c r="D122" s="175" t="s">
        <v>288</v>
      </c>
      <c r="E122" s="178" t="s">
        <v>431</v>
      </c>
      <c r="F122" s="159" t="s">
        <v>321</v>
      </c>
      <c r="G122" s="156" t="s">
        <v>290</v>
      </c>
    </row>
    <row r="123" spans="1:7" ht="79.5" customHeight="1">
      <c r="A123" s="153" t="s">
        <v>582</v>
      </c>
      <c r="B123" s="162" t="s">
        <v>254</v>
      </c>
      <c r="C123" s="163" t="s">
        <v>583</v>
      </c>
      <c r="D123" s="156" t="s">
        <v>288</v>
      </c>
      <c r="E123" s="156" t="s">
        <v>482</v>
      </c>
      <c r="F123" s="169" t="s">
        <v>293</v>
      </c>
      <c r="G123" s="156" t="s">
        <v>290</v>
      </c>
    </row>
    <row r="124" spans="1:7" ht="79.5" customHeight="1">
      <c r="A124" s="153" t="s">
        <v>584</v>
      </c>
      <c r="B124" s="173" t="s">
        <v>145</v>
      </c>
      <c r="C124" s="174" t="s">
        <v>585</v>
      </c>
      <c r="D124" s="175" t="s">
        <v>288</v>
      </c>
      <c r="E124" s="175" t="s">
        <v>586</v>
      </c>
      <c r="F124" s="159" t="s">
        <v>321</v>
      </c>
      <c r="G124" s="156" t="s">
        <v>290</v>
      </c>
    </row>
    <row r="125" spans="1:7" ht="69" customHeight="1">
      <c r="A125" s="153" t="s">
        <v>587</v>
      </c>
      <c r="B125" s="173" t="s">
        <v>146</v>
      </c>
      <c r="C125" s="174" t="s">
        <v>588</v>
      </c>
      <c r="D125" s="175" t="s">
        <v>288</v>
      </c>
      <c r="E125" s="175" t="s">
        <v>586</v>
      </c>
      <c r="F125" s="159" t="s">
        <v>321</v>
      </c>
      <c r="G125" s="156" t="s">
        <v>290</v>
      </c>
    </row>
    <row r="126" spans="1:7" ht="57.75" customHeight="1">
      <c r="A126" s="153" t="s">
        <v>589</v>
      </c>
      <c r="B126" s="154" t="s">
        <v>147</v>
      </c>
      <c r="C126" s="155" t="s">
        <v>590</v>
      </c>
      <c r="D126" s="156" t="s">
        <v>288</v>
      </c>
      <c r="E126" s="156" t="s">
        <v>591</v>
      </c>
      <c r="F126" s="169" t="s">
        <v>293</v>
      </c>
      <c r="G126" s="156" t="s">
        <v>290</v>
      </c>
    </row>
    <row r="127" spans="1:7" ht="58.5" customHeight="1">
      <c r="A127" s="153" t="s">
        <v>592</v>
      </c>
      <c r="B127" s="154" t="s">
        <v>148</v>
      </c>
      <c r="C127" s="155" t="s">
        <v>593</v>
      </c>
      <c r="D127" s="156" t="s">
        <v>288</v>
      </c>
      <c r="E127" s="156" t="s">
        <v>591</v>
      </c>
      <c r="F127" s="159"/>
      <c r="G127" s="156" t="s">
        <v>290</v>
      </c>
    </row>
    <row r="128" spans="1:7" ht="69.75" customHeight="1">
      <c r="A128" s="153" t="s">
        <v>594</v>
      </c>
      <c r="B128" s="154" t="s">
        <v>149</v>
      </c>
      <c r="C128" s="155" t="s">
        <v>595</v>
      </c>
      <c r="D128" s="156" t="s">
        <v>288</v>
      </c>
      <c r="E128" s="156" t="s">
        <v>591</v>
      </c>
      <c r="F128" s="159" t="s">
        <v>321</v>
      </c>
      <c r="G128" s="156" t="s">
        <v>290</v>
      </c>
    </row>
    <row r="129" spans="1:7" ht="56.25" customHeight="1">
      <c r="A129" s="153" t="s">
        <v>596</v>
      </c>
      <c r="B129" s="154" t="s">
        <v>150</v>
      </c>
      <c r="C129" s="155" t="s">
        <v>597</v>
      </c>
      <c r="D129" s="156" t="s">
        <v>495</v>
      </c>
      <c r="E129" s="156"/>
      <c r="F129" s="159"/>
      <c r="G129" s="156"/>
    </row>
    <row r="130" spans="1:7" ht="57.75" customHeight="1">
      <c r="A130" s="153" t="s">
        <v>598</v>
      </c>
      <c r="B130" s="154" t="s">
        <v>151</v>
      </c>
      <c r="C130" s="155" t="s">
        <v>599</v>
      </c>
      <c r="D130" s="156" t="s">
        <v>288</v>
      </c>
      <c r="E130" s="156" t="s">
        <v>341</v>
      </c>
      <c r="F130" s="169" t="s">
        <v>293</v>
      </c>
      <c r="G130" s="156" t="s">
        <v>290</v>
      </c>
    </row>
    <row r="131" spans="1:7" ht="80.25" customHeight="1">
      <c r="A131" s="153" t="s">
        <v>600</v>
      </c>
      <c r="B131" s="154" t="s">
        <v>152</v>
      </c>
      <c r="C131" s="155" t="s">
        <v>601</v>
      </c>
      <c r="D131" s="156" t="s">
        <v>288</v>
      </c>
      <c r="E131" s="156" t="s">
        <v>341</v>
      </c>
      <c r="F131" s="159"/>
      <c r="G131" s="156" t="s">
        <v>290</v>
      </c>
    </row>
    <row r="132" spans="1:7" ht="65.25" customHeight="1">
      <c r="A132" s="153" t="s">
        <v>602</v>
      </c>
      <c r="B132" s="154" t="s">
        <v>153</v>
      </c>
      <c r="C132" s="155" t="s">
        <v>603</v>
      </c>
      <c r="D132" s="156" t="s">
        <v>329</v>
      </c>
      <c r="E132" s="156" t="s">
        <v>341</v>
      </c>
      <c r="F132" s="169" t="s">
        <v>293</v>
      </c>
      <c r="G132" s="161" t="s">
        <v>330</v>
      </c>
    </row>
    <row r="133" spans="1:7" ht="58.5" customHeight="1">
      <c r="A133" s="153" t="s">
        <v>604</v>
      </c>
      <c r="B133" s="154" t="s">
        <v>154</v>
      </c>
      <c r="C133" s="155" t="s">
        <v>605</v>
      </c>
      <c r="D133" s="156" t="s">
        <v>307</v>
      </c>
      <c r="E133" s="156" t="s">
        <v>341</v>
      </c>
      <c r="F133" s="159" t="s">
        <v>311</v>
      </c>
      <c r="G133" s="156" t="s">
        <v>301</v>
      </c>
    </row>
    <row r="134" spans="1:7" ht="70.5" customHeight="1">
      <c r="A134" s="153" t="s">
        <v>606</v>
      </c>
      <c r="B134" s="154" t="s">
        <v>155</v>
      </c>
      <c r="C134" s="155" t="s">
        <v>607</v>
      </c>
      <c r="D134" s="156" t="s">
        <v>288</v>
      </c>
      <c r="E134" s="156" t="s">
        <v>341</v>
      </c>
      <c r="F134" s="159"/>
      <c r="G134" s="156" t="s">
        <v>290</v>
      </c>
    </row>
    <row r="135" spans="1:7" ht="69" customHeight="1">
      <c r="A135" s="153" t="s">
        <v>608</v>
      </c>
      <c r="B135" s="154" t="s">
        <v>609</v>
      </c>
      <c r="C135" s="155" t="s">
        <v>610</v>
      </c>
      <c r="D135" s="156" t="s">
        <v>288</v>
      </c>
      <c r="E135" s="156" t="s">
        <v>341</v>
      </c>
      <c r="F135" s="169" t="s">
        <v>293</v>
      </c>
      <c r="G135" s="156" t="s">
        <v>290</v>
      </c>
    </row>
    <row r="136" spans="1:7" ht="69" customHeight="1">
      <c r="A136" s="153" t="s">
        <v>611</v>
      </c>
      <c r="B136" s="154" t="s">
        <v>156</v>
      </c>
      <c r="C136" s="155" t="s">
        <v>612</v>
      </c>
      <c r="D136" s="156" t="s">
        <v>288</v>
      </c>
      <c r="E136" s="156" t="s">
        <v>341</v>
      </c>
      <c r="F136" s="169" t="s">
        <v>293</v>
      </c>
      <c r="G136" s="156" t="s">
        <v>290</v>
      </c>
    </row>
    <row r="137" spans="1:7" ht="57" customHeight="1">
      <c r="A137" s="153" t="s">
        <v>613</v>
      </c>
      <c r="B137" s="154" t="s">
        <v>157</v>
      </c>
      <c r="C137" s="155" t="s">
        <v>614</v>
      </c>
      <c r="D137" s="156" t="s">
        <v>288</v>
      </c>
      <c r="E137" s="156" t="s">
        <v>341</v>
      </c>
      <c r="F137" s="159"/>
      <c r="G137" s="156" t="s">
        <v>290</v>
      </c>
    </row>
    <row r="138" spans="1:7" ht="80.25" customHeight="1">
      <c r="A138" s="153" t="s">
        <v>615</v>
      </c>
      <c r="B138" s="154" t="s">
        <v>158</v>
      </c>
      <c r="C138" s="155" t="s">
        <v>616</v>
      </c>
      <c r="D138" s="156" t="s">
        <v>329</v>
      </c>
      <c r="E138" s="156" t="s">
        <v>341</v>
      </c>
      <c r="F138" s="159" t="s">
        <v>321</v>
      </c>
      <c r="G138" s="161" t="s">
        <v>330</v>
      </c>
    </row>
    <row r="139" spans="1:7" ht="68.25" customHeight="1">
      <c r="A139" s="153" t="s">
        <v>617</v>
      </c>
      <c r="B139" s="154" t="s">
        <v>159</v>
      </c>
      <c r="C139" s="155" t="s">
        <v>618</v>
      </c>
      <c r="D139" s="156" t="s">
        <v>495</v>
      </c>
      <c r="E139" s="156"/>
      <c r="F139" s="159" t="s">
        <v>311</v>
      </c>
      <c r="G139" s="156"/>
    </row>
    <row r="140" spans="1:7" ht="59.25" customHeight="1">
      <c r="A140" s="153" t="s">
        <v>619</v>
      </c>
      <c r="B140" s="154" t="s">
        <v>160</v>
      </c>
      <c r="C140" s="155" t="s">
        <v>620</v>
      </c>
      <c r="D140" s="156" t="s">
        <v>288</v>
      </c>
      <c r="E140" s="156" t="s">
        <v>341</v>
      </c>
      <c r="F140" s="159"/>
      <c r="G140" s="156" t="s">
        <v>290</v>
      </c>
    </row>
    <row r="141" spans="1:7" ht="70.5" customHeight="1">
      <c r="A141" s="153" t="s">
        <v>621</v>
      </c>
      <c r="B141" s="154" t="s">
        <v>161</v>
      </c>
      <c r="C141" s="155" t="s">
        <v>622</v>
      </c>
      <c r="D141" s="156" t="s">
        <v>288</v>
      </c>
      <c r="E141" s="156" t="s">
        <v>341</v>
      </c>
      <c r="F141" s="169" t="s">
        <v>293</v>
      </c>
      <c r="G141" s="156" t="s">
        <v>290</v>
      </c>
    </row>
    <row r="142" spans="1:7" ht="46.5" customHeight="1">
      <c r="A142" s="153" t="s">
        <v>623</v>
      </c>
      <c r="B142" s="154" t="s">
        <v>40</v>
      </c>
      <c r="C142" s="155" t="s">
        <v>624</v>
      </c>
      <c r="D142" s="156" t="s">
        <v>288</v>
      </c>
      <c r="E142" s="156" t="s">
        <v>341</v>
      </c>
      <c r="F142" s="169" t="s">
        <v>293</v>
      </c>
      <c r="G142" s="156" t="s">
        <v>290</v>
      </c>
    </row>
    <row r="143" spans="1:7" ht="46.5" customHeight="1">
      <c r="A143" s="153" t="s">
        <v>625</v>
      </c>
      <c r="B143" s="154" t="s">
        <v>626</v>
      </c>
      <c r="C143" s="160" t="s">
        <v>627</v>
      </c>
      <c r="D143" s="156" t="s">
        <v>288</v>
      </c>
      <c r="E143" s="156" t="s">
        <v>341</v>
      </c>
      <c r="F143" s="169" t="s">
        <v>293</v>
      </c>
      <c r="G143" s="156" t="s">
        <v>290</v>
      </c>
    </row>
    <row r="144" spans="1:7" ht="46.5" customHeight="1">
      <c r="A144" s="153" t="s">
        <v>628</v>
      </c>
      <c r="B144" s="154" t="s">
        <v>629</v>
      </c>
      <c r="C144" s="160" t="s">
        <v>630</v>
      </c>
      <c r="D144" s="156" t="s">
        <v>288</v>
      </c>
      <c r="E144" s="156" t="s">
        <v>341</v>
      </c>
      <c r="F144" s="159"/>
      <c r="G144" s="156" t="s">
        <v>290</v>
      </c>
    </row>
    <row r="145" spans="1:7" ht="46.5" customHeight="1">
      <c r="A145" s="153" t="s">
        <v>631</v>
      </c>
      <c r="B145" s="154" t="s">
        <v>632</v>
      </c>
      <c r="C145" s="160" t="s">
        <v>633</v>
      </c>
      <c r="D145" s="156" t="s">
        <v>329</v>
      </c>
      <c r="E145" s="156" t="s">
        <v>341</v>
      </c>
      <c r="F145" s="159" t="s">
        <v>321</v>
      </c>
      <c r="G145" s="161" t="s">
        <v>330</v>
      </c>
    </row>
    <row r="146" spans="1:7" ht="67.5" customHeight="1">
      <c r="A146" s="153" t="s">
        <v>634</v>
      </c>
      <c r="B146" s="154" t="s">
        <v>162</v>
      </c>
      <c r="C146" s="179" t="s">
        <v>635</v>
      </c>
      <c r="D146" s="156" t="s">
        <v>288</v>
      </c>
      <c r="E146" s="156" t="s">
        <v>341</v>
      </c>
      <c r="F146" s="159"/>
      <c r="G146" s="156" t="s">
        <v>290</v>
      </c>
    </row>
    <row r="147" spans="1:7" ht="57" customHeight="1">
      <c r="A147" s="153" t="s">
        <v>636</v>
      </c>
      <c r="B147" s="154" t="s">
        <v>163</v>
      </c>
      <c r="C147" s="155" t="s">
        <v>637</v>
      </c>
      <c r="D147" s="156" t="s">
        <v>288</v>
      </c>
      <c r="E147" s="156" t="s">
        <v>341</v>
      </c>
      <c r="F147" s="159"/>
      <c r="G147" s="156" t="s">
        <v>290</v>
      </c>
    </row>
    <row r="148" spans="1:7" ht="57.75" customHeight="1">
      <c r="A148" s="153" t="s">
        <v>638</v>
      </c>
      <c r="B148" s="154" t="s">
        <v>164</v>
      </c>
      <c r="C148" s="155" t="s">
        <v>639</v>
      </c>
      <c r="D148" s="156" t="s">
        <v>288</v>
      </c>
      <c r="E148" s="156" t="s">
        <v>341</v>
      </c>
      <c r="F148" s="169" t="s">
        <v>293</v>
      </c>
      <c r="G148" s="156" t="s">
        <v>290</v>
      </c>
    </row>
    <row r="149" spans="1:7" ht="45" customHeight="1">
      <c r="A149" s="153" t="s">
        <v>640</v>
      </c>
      <c r="B149" s="154" t="s">
        <v>165</v>
      </c>
      <c r="C149" s="155" t="s">
        <v>641</v>
      </c>
      <c r="D149" s="156" t="s">
        <v>495</v>
      </c>
      <c r="E149" s="156"/>
      <c r="F149" s="159"/>
      <c r="G149" s="156"/>
    </row>
    <row r="150" spans="1:7" ht="56.25" customHeight="1">
      <c r="A150" s="153" t="s">
        <v>642</v>
      </c>
      <c r="B150" s="166" t="s">
        <v>166</v>
      </c>
      <c r="C150" s="155" t="s">
        <v>643</v>
      </c>
      <c r="D150" s="156" t="s">
        <v>307</v>
      </c>
      <c r="E150" s="156" t="s">
        <v>341</v>
      </c>
      <c r="F150" s="159" t="s">
        <v>311</v>
      </c>
      <c r="G150" s="156" t="s">
        <v>301</v>
      </c>
    </row>
    <row r="151" spans="1:7" ht="58.5" customHeight="1">
      <c r="A151" s="153" t="s">
        <v>644</v>
      </c>
      <c r="B151" s="154" t="s">
        <v>167</v>
      </c>
      <c r="C151" s="155" t="s">
        <v>645</v>
      </c>
      <c r="D151" s="156" t="s">
        <v>288</v>
      </c>
      <c r="E151" s="156" t="s">
        <v>341</v>
      </c>
      <c r="F151" s="169" t="s">
        <v>293</v>
      </c>
      <c r="G151" s="156" t="s">
        <v>290</v>
      </c>
    </row>
    <row r="152" spans="1:7" ht="56.25" customHeight="1">
      <c r="A152" s="153" t="s">
        <v>646</v>
      </c>
      <c r="B152" s="154" t="s">
        <v>168</v>
      </c>
      <c r="C152" s="155" t="s">
        <v>647</v>
      </c>
      <c r="D152" s="156" t="s">
        <v>288</v>
      </c>
      <c r="E152" s="156" t="s">
        <v>341</v>
      </c>
      <c r="F152" s="169" t="s">
        <v>293</v>
      </c>
      <c r="G152" s="156" t="s">
        <v>290</v>
      </c>
    </row>
    <row r="153" spans="1:7" ht="60" customHeight="1">
      <c r="A153" s="153" t="s">
        <v>648</v>
      </c>
      <c r="B153" s="154" t="s">
        <v>169</v>
      </c>
      <c r="C153" s="155" t="s">
        <v>649</v>
      </c>
      <c r="D153" s="156" t="s">
        <v>288</v>
      </c>
      <c r="E153" s="156" t="s">
        <v>341</v>
      </c>
      <c r="F153" s="169" t="s">
        <v>293</v>
      </c>
      <c r="G153" s="156" t="s">
        <v>290</v>
      </c>
    </row>
    <row r="154" spans="1:7" ht="56.25" customHeight="1">
      <c r="A154" s="153" t="s">
        <v>650</v>
      </c>
      <c r="B154" s="154" t="s">
        <v>170</v>
      </c>
      <c r="C154" s="155" t="s">
        <v>651</v>
      </c>
      <c r="D154" s="156" t="s">
        <v>307</v>
      </c>
      <c r="E154" s="156" t="s">
        <v>341</v>
      </c>
      <c r="F154" s="159"/>
      <c r="G154" s="156" t="s">
        <v>301</v>
      </c>
    </row>
    <row r="155" spans="1:7" ht="55.5" customHeight="1">
      <c r="A155" s="153" t="s">
        <v>652</v>
      </c>
      <c r="B155" s="154" t="s">
        <v>171</v>
      </c>
      <c r="C155" s="155" t="s">
        <v>653</v>
      </c>
      <c r="D155" s="156" t="s">
        <v>288</v>
      </c>
      <c r="E155" s="156" t="s">
        <v>341</v>
      </c>
      <c r="F155" s="169" t="s">
        <v>293</v>
      </c>
      <c r="G155" s="156" t="s">
        <v>290</v>
      </c>
    </row>
    <row r="156" spans="1:7" ht="67.5" customHeight="1">
      <c r="A156" s="153" t="s">
        <v>654</v>
      </c>
      <c r="B156" s="165" t="s">
        <v>172</v>
      </c>
      <c r="C156" s="155" t="s">
        <v>655</v>
      </c>
      <c r="D156" s="156" t="s">
        <v>288</v>
      </c>
      <c r="E156" s="156" t="s">
        <v>341</v>
      </c>
      <c r="F156" s="169" t="s">
        <v>293</v>
      </c>
      <c r="G156" s="156" t="s">
        <v>290</v>
      </c>
    </row>
    <row r="157" spans="1:7" ht="65.25" customHeight="1">
      <c r="A157" s="153" t="s">
        <v>656</v>
      </c>
      <c r="B157" s="154" t="s">
        <v>175</v>
      </c>
      <c r="C157" s="155" t="s">
        <v>657</v>
      </c>
      <c r="D157" s="156" t="s">
        <v>288</v>
      </c>
      <c r="E157" s="156" t="s">
        <v>341</v>
      </c>
      <c r="F157" s="169" t="s">
        <v>293</v>
      </c>
      <c r="G157" s="156" t="s">
        <v>290</v>
      </c>
    </row>
    <row r="158" spans="1:7" ht="60.75" customHeight="1">
      <c r="A158" s="153" t="s">
        <v>658</v>
      </c>
      <c r="B158" s="165" t="s">
        <v>173</v>
      </c>
      <c r="C158" s="155" t="s">
        <v>659</v>
      </c>
      <c r="D158" s="156" t="s">
        <v>329</v>
      </c>
      <c r="E158" s="156" t="s">
        <v>341</v>
      </c>
      <c r="F158" s="159" t="s">
        <v>321</v>
      </c>
      <c r="G158" s="161" t="s">
        <v>330</v>
      </c>
    </row>
    <row r="159" spans="1:7" ht="57" customHeight="1">
      <c r="A159" s="153" t="s">
        <v>660</v>
      </c>
      <c r="B159" s="154" t="s">
        <v>174</v>
      </c>
      <c r="C159" s="179" t="s">
        <v>661</v>
      </c>
      <c r="D159" s="156" t="s">
        <v>307</v>
      </c>
      <c r="E159" s="156" t="s">
        <v>341</v>
      </c>
      <c r="F159" s="159"/>
      <c r="G159" s="156" t="s">
        <v>301</v>
      </c>
    </row>
    <row r="160" spans="1:7" ht="51" customHeight="1">
      <c r="A160" s="153" t="s">
        <v>662</v>
      </c>
      <c r="B160" s="154" t="s">
        <v>176</v>
      </c>
      <c r="C160" s="155" t="s">
        <v>663</v>
      </c>
      <c r="D160" s="156" t="s">
        <v>288</v>
      </c>
      <c r="E160" s="156" t="s">
        <v>341</v>
      </c>
      <c r="F160" s="159" t="s">
        <v>321</v>
      </c>
      <c r="G160" s="156" t="s">
        <v>290</v>
      </c>
    </row>
    <row r="161" spans="1:7" ht="58.5" customHeight="1">
      <c r="A161" s="153" t="s">
        <v>664</v>
      </c>
      <c r="B161" s="154" t="s">
        <v>259</v>
      </c>
      <c r="C161" s="163" t="s">
        <v>665</v>
      </c>
      <c r="D161" s="156" t="s">
        <v>288</v>
      </c>
      <c r="E161" s="156" t="s">
        <v>341</v>
      </c>
      <c r="F161" s="169" t="s">
        <v>293</v>
      </c>
      <c r="G161" s="156" t="s">
        <v>290</v>
      </c>
    </row>
    <row r="162" spans="1:7" ht="82.5" customHeight="1">
      <c r="A162" s="153" t="s">
        <v>666</v>
      </c>
      <c r="B162" s="154" t="s">
        <v>260</v>
      </c>
      <c r="C162" s="163" t="s">
        <v>667</v>
      </c>
      <c r="D162" s="156" t="s">
        <v>288</v>
      </c>
      <c r="E162" s="156" t="s">
        <v>341</v>
      </c>
      <c r="F162" s="159" t="s">
        <v>321</v>
      </c>
      <c r="G162" s="161" t="s">
        <v>330</v>
      </c>
    </row>
    <row r="163" spans="1:7" ht="59.25" customHeight="1">
      <c r="A163" s="153" t="s">
        <v>668</v>
      </c>
      <c r="B163" s="154" t="s">
        <v>177</v>
      </c>
      <c r="C163" s="155" t="s">
        <v>669</v>
      </c>
      <c r="D163" s="156" t="s">
        <v>288</v>
      </c>
      <c r="E163" s="156" t="s">
        <v>341</v>
      </c>
      <c r="F163" s="169"/>
      <c r="G163" s="156" t="s">
        <v>290</v>
      </c>
    </row>
    <row r="164" spans="1:7" ht="81.75" customHeight="1">
      <c r="A164" s="153" t="s">
        <v>670</v>
      </c>
      <c r="B164" s="166" t="s">
        <v>178</v>
      </c>
      <c r="C164" s="155" t="s">
        <v>671</v>
      </c>
      <c r="D164" s="156" t="s">
        <v>288</v>
      </c>
      <c r="E164" s="156" t="s">
        <v>341</v>
      </c>
      <c r="F164" s="169" t="s">
        <v>293</v>
      </c>
      <c r="G164" s="156" t="s">
        <v>290</v>
      </c>
    </row>
    <row r="165" spans="1:7" ht="100.5" customHeight="1">
      <c r="A165" s="153" t="s">
        <v>672</v>
      </c>
      <c r="B165" s="154" t="s">
        <v>179</v>
      </c>
      <c r="C165" s="155" t="s">
        <v>673</v>
      </c>
      <c r="D165" s="156" t="s">
        <v>288</v>
      </c>
      <c r="E165" s="156" t="s">
        <v>341</v>
      </c>
      <c r="F165" s="159" t="s">
        <v>321</v>
      </c>
      <c r="G165" s="156" t="s">
        <v>290</v>
      </c>
    </row>
    <row r="166" spans="1:7" ht="66.75" customHeight="1">
      <c r="A166" s="153" t="s">
        <v>674</v>
      </c>
      <c r="B166" s="154" t="s">
        <v>180</v>
      </c>
      <c r="C166" s="155" t="s">
        <v>675</v>
      </c>
      <c r="D166" s="156" t="s">
        <v>288</v>
      </c>
      <c r="E166" s="156" t="s">
        <v>341</v>
      </c>
      <c r="F166" s="169" t="s">
        <v>293</v>
      </c>
      <c r="G166" s="156" t="s">
        <v>290</v>
      </c>
    </row>
    <row r="167" spans="1:7" ht="60.75" customHeight="1">
      <c r="A167" s="153" t="s">
        <v>676</v>
      </c>
      <c r="B167" s="166" t="s">
        <v>181</v>
      </c>
      <c r="C167" s="155" t="s">
        <v>677</v>
      </c>
      <c r="D167" s="162" t="s">
        <v>296</v>
      </c>
      <c r="E167" s="162"/>
      <c r="F167" s="162"/>
      <c r="G167" s="162"/>
    </row>
    <row r="168" spans="1:7" ht="56.25">
      <c r="A168" s="153" t="s">
        <v>678</v>
      </c>
      <c r="B168" s="154" t="s">
        <v>182</v>
      </c>
      <c r="C168" s="155" t="s">
        <v>679</v>
      </c>
      <c r="D168" s="156" t="s">
        <v>307</v>
      </c>
      <c r="E168" s="156" t="s">
        <v>482</v>
      </c>
      <c r="F168" s="157" t="s">
        <v>311</v>
      </c>
      <c r="G168" s="156" t="s">
        <v>301</v>
      </c>
    </row>
    <row r="169" spans="1:7" ht="45">
      <c r="A169" s="180">
        <v>168</v>
      </c>
      <c r="B169" s="154" t="s">
        <v>183</v>
      </c>
      <c r="C169" s="155" t="s">
        <v>680</v>
      </c>
      <c r="D169" s="156" t="s">
        <v>288</v>
      </c>
      <c r="E169" s="156" t="s">
        <v>482</v>
      </c>
      <c r="F169" s="159" t="s">
        <v>321</v>
      </c>
      <c r="G169" s="156" t="s">
        <v>290</v>
      </c>
    </row>
    <row r="170" spans="1:7" ht="56.25">
      <c r="A170" s="180">
        <v>169</v>
      </c>
      <c r="B170" s="154" t="s">
        <v>184</v>
      </c>
      <c r="C170" s="155" t="s">
        <v>681</v>
      </c>
      <c r="D170" s="156" t="s">
        <v>288</v>
      </c>
      <c r="E170" s="156" t="s">
        <v>482</v>
      </c>
      <c r="F170" s="169" t="s">
        <v>293</v>
      </c>
      <c r="G170" s="156" t="s">
        <v>290</v>
      </c>
    </row>
    <row r="171" spans="1:7" ht="78.75">
      <c r="A171" s="180">
        <v>170</v>
      </c>
      <c r="B171" s="154" t="s">
        <v>682</v>
      </c>
      <c r="C171" s="155" t="s">
        <v>683</v>
      </c>
      <c r="D171" s="156" t="s">
        <v>288</v>
      </c>
      <c r="E171" s="156" t="s">
        <v>482</v>
      </c>
      <c r="F171" s="159" t="s">
        <v>321</v>
      </c>
      <c r="G171" s="156" t="s">
        <v>290</v>
      </c>
    </row>
    <row r="172" spans="1:7" ht="56.25">
      <c r="A172" s="180">
        <v>171</v>
      </c>
      <c r="B172" s="154" t="s">
        <v>185</v>
      </c>
      <c r="C172" s="155" t="s">
        <v>684</v>
      </c>
      <c r="D172" s="156" t="s">
        <v>288</v>
      </c>
      <c r="E172" s="156" t="s">
        <v>341</v>
      </c>
      <c r="F172" s="162"/>
      <c r="G172" s="156" t="s">
        <v>290</v>
      </c>
    </row>
    <row r="173" spans="1:7" ht="81" customHeight="1">
      <c r="A173" s="180">
        <v>172</v>
      </c>
      <c r="B173" s="154" t="s">
        <v>186</v>
      </c>
      <c r="C173" s="155" t="s">
        <v>685</v>
      </c>
      <c r="D173" s="156" t="s">
        <v>288</v>
      </c>
      <c r="E173" s="156" t="s">
        <v>341</v>
      </c>
      <c r="F173" s="164"/>
      <c r="G173" s="156" t="s">
        <v>290</v>
      </c>
    </row>
    <row r="174" spans="1:7" ht="105.75" customHeight="1">
      <c r="A174" s="180">
        <v>173</v>
      </c>
      <c r="B174" s="154" t="s">
        <v>686</v>
      </c>
      <c r="C174" s="155" t="s">
        <v>687</v>
      </c>
      <c r="D174" s="156" t="s">
        <v>288</v>
      </c>
      <c r="E174" s="156" t="s">
        <v>341</v>
      </c>
      <c r="F174" s="159" t="s">
        <v>293</v>
      </c>
      <c r="G174" s="156" t="s">
        <v>290</v>
      </c>
    </row>
    <row r="175" spans="1:7" ht="60.75" customHeight="1">
      <c r="A175" s="180">
        <v>174</v>
      </c>
      <c r="B175" s="154" t="s">
        <v>187</v>
      </c>
      <c r="C175" s="155" t="s">
        <v>688</v>
      </c>
      <c r="D175" s="156" t="s">
        <v>288</v>
      </c>
      <c r="E175" s="156" t="s">
        <v>341</v>
      </c>
      <c r="F175" s="159" t="s">
        <v>304</v>
      </c>
      <c r="G175" s="156" t="s">
        <v>290</v>
      </c>
    </row>
    <row r="176" spans="1:7" ht="56.25">
      <c r="A176" s="180">
        <v>175</v>
      </c>
      <c r="B176" s="154" t="s">
        <v>188</v>
      </c>
      <c r="C176" s="155" t="s">
        <v>689</v>
      </c>
      <c r="D176" s="162" t="s">
        <v>307</v>
      </c>
      <c r="E176" s="156" t="s">
        <v>341</v>
      </c>
      <c r="F176" s="164"/>
      <c r="G176" s="156" t="s">
        <v>301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D82F6EBE58F2049BD1FD1859A915E08" ma:contentTypeVersion="1" ma:contentTypeDescription="Create a new document." ma:contentTypeScope="" ma:versionID="8c760ffbb7868d43d01835dd315946ae">
  <xsd:schema xmlns:xsd="http://www.w3.org/2001/XMLSchema" xmlns:xs="http://www.w3.org/2001/XMLSchema" xmlns:p="http://schemas.microsoft.com/office/2006/metadata/properties" xmlns:ns2="0d3c429c-0412-4dc9-8a4d-a7216355f179" targetNamespace="http://schemas.microsoft.com/office/2006/metadata/properties" ma:root="true" ma:fieldsID="bb947b710198758b468b90289b3ad767" ns2:_="">
    <xsd:import namespace="0d3c429c-0412-4dc9-8a4d-a7216355f179"/>
    <xsd:element name="properties">
      <xsd:complexType>
        <xsd:sequence>
          <xsd:element name="documentManagement">
            <xsd:complexType>
              <xsd:all>
                <xsd:element ref="ns2:General_x0020_Comme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d3c429c-0412-4dc9-8a4d-a7216355f179" elementFormDefault="qualified">
    <xsd:import namespace="http://schemas.microsoft.com/office/2006/documentManagement/types"/>
    <xsd:import namespace="http://schemas.microsoft.com/office/infopath/2007/PartnerControls"/>
    <xsd:element name="General_x0020_Comments" ma:index="8" nillable="true" ma:displayName="General Comments" ma:internalName="General_x0020_Comments">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General_x0020_Comments xmlns="0d3c429c-0412-4dc9-8a4d-a7216355f179">needs to be aligned to final PWS.  There is now an additional section and the section names are not correct</General_x0020_Comments>
  </documentManagement>
</p:properties>
</file>

<file path=customXml/itemProps1.xml><?xml version="1.0" encoding="utf-8"?>
<ds:datastoreItem xmlns:ds="http://schemas.openxmlformats.org/officeDocument/2006/customXml" ds:itemID="{3F83EA61-34E6-4B01-B6C5-1D30542CB24F}">
  <ds:schemaRefs>
    <ds:schemaRef ds:uri="http://schemas.microsoft.com/sharepoint/v3/contenttype/forms"/>
  </ds:schemaRefs>
</ds:datastoreItem>
</file>

<file path=customXml/itemProps2.xml><?xml version="1.0" encoding="utf-8"?>
<ds:datastoreItem xmlns:ds="http://schemas.openxmlformats.org/officeDocument/2006/customXml" ds:itemID="{B6D4DDBC-C21C-4422-9422-1612038DAA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d3c429c-0412-4dc9-8a4d-a7216355f17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88FED46-02E7-427C-9CC9-F1B1803A3D08}">
  <ds:schemaRefs>
    <ds:schemaRef ds:uri="http://purl.org/dc/terms/"/>
    <ds:schemaRef ds:uri="http://purl.org/dc/elements/1.1/"/>
    <ds:schemaRef ds:uri="http://schemas.microsoft.com/office/2006/documentManagement/types"/>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0d3c429c-0412-4dc9-8a4d-a7216355f17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Instructions_Notes to Preparer</vt:lpstr>
      <vt:lpstr>IGCE MOD P00001</vt:lpstr>
      <vt:lpstr>Travel Worksheet</vt:lpstr>
      <vt:lpstr>HW&amp;SW Worksheet</vt:lpstr>
      <vt:lpstr>Basis of Estimate</vt:lpstr>
      <vt:lpstr>T4 NG Labor</vt:lpstr>
      <vt:lpstr>LCAT Descriptions</vt:lpstr>
    </vt:vector>
  </TitlesOfParts>
  <Company>NIAID</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SMG 2610.4 Attachment C</dc:title>
  <dc:subject>Acquisition Plan, Independent Government Cost Estimate (IGCE)</dc:subject>
  <dc:creator>OC/OA/OAGS</dc:creator>
  <cp:keywords>2610.4,IGCE,Acquisition</cp:keywords>
  <cp:lastModifiedBy>Susan Banasiak</cp:lastModifiedBy>
  <cp:lastPrinted>2014-01-21T12:52:30Z</cp:lastPrinted>
  <dcterms:created xsi:type="dcterms:W3CDTF">2005-02-17T19:51:48Z</dcterms:created>
  <dcterms:modified xsi:type="dcterms:W3CDTF">2017-11-07T20:24:04Z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anguage">
    <vt:lpwstr>English</vt:lpwstr>
  </property>
  <property fmtid="{D5CDD505-2E9C-101B-9397-08002B2CF9AE}" pid="3" name="ContentTypeId">
    <vt:lpwstr>0x0101008D82F6EBE58F2049BD1FD1859A915E08</vt:lpwstr>
  </property>
</Properties>
</file>